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pinal\Desktop\"/>
    </mc:Choice>
  </mc:AlternateContent>
  <bookViews>
    <workbookView xWindow="240" yWindow="120" windowWidth="15600" windowHeight="7050"/>
  </bookViews>
  <sheets>
    <sheet name="reporteProductos" sheetId="1" r:id="rId1"/>
  </sheets>
  <definedNames>
    <definedName name="_xlnm.Print_Titles" localSheetId="0">reporteProductos!$1:$3</definedName>
  </definedNames>
  <calcPr calcId="162913"/>
</workbook>
</file>

<file path=xl/calcChain.xml><?xml version="1.0" encoding="utf-8"?>
<calcChain xmlns="http://schemas.openxmlformats.org/spreadsheetml/2006/main">
  <c r="K42" i="1" l="1"/>
  <c r="K219" i="1" l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 s="1"/>
  <c r="K21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148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 s="1"/>
  <c r="K120" i="1"/>
  <c r="K109" i="1"/>
  <c r="K110" i="1"/>
  <c r="K111" i="1"/>
  <c r="K112" i="1"/>
  <c r="K113" i="1"/>
  <c r="K114" i="1"/>
  <c r="K108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91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66" i="1"/>
  <c r="K54" i="1"/>
  <c r="K55" i="1"/>
  <c r="K56" i="1"/>
  <c r="K57" i="1"/>
  <c r="K58" i="1"/>
  <c r="K59" i="1"/>
  <c r="K60" i="1"/>
  <c r="K61" i="1"/>
  <c r="K62" i="1"/>
  <c r="K63" i="1"/>
  <c r="K64" i="1"/>
  <c r="K53" i="1"/>
  <c r="K44" i="1"/>
  <c r="K45" i="1"/>
  <c r="K46" i="1"/>
  <c r="K47" i="1"/>
  <c r="K48" i="1"/>
  <c r="K49" i="1"/>
  <c r="K50" i="1"/>
  <c r="K51" i="1"/>
  <c r="K52" i="1" s="1"/>
  <c r="K43" i="1"/>
  <c r="K37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 s="1"/>
  <c r="K9" i="1"/>
  <c r="K7" i="1"/>
  <c r="I269" i="1"/>
  <c r="I217" i="1"/>
  <c r="I147" i="1"/>
  <c r="I115" i="1"/>
  <c r="I107" i="1"/>
  <c r="I90" i="1"/>
  <c r="I65" i="1"/>
  <c r="I52" i="1"/>
  <c r="I36" i="1"/>
  <c r="K65" i="1" l="1"/>
  <c r="K90" i="1"/>
  <c r="K107" i="1"/>
  <c r="K115" i="1"/>
  <c r="K217" i="1"/>
  <c r="K275" i="1" s="1"/>
</calcChain>
</file>

<file path=xl/sharedStrings.xml><?xml version="1.0" encoding="utf-8"?>
<sst xmlns="http://schemas.openxmlformats.org/spreadsheetml/2006/main" count="988" uniqueCount="558">
  <si>
    <r>
      <rPr>
        <b/>
        <i/>
        <sz val="14"/>
        <color rgb="FF000000"/>
        <rFont val="Arial"/>
      </rPr>
      <t xml:space="preserve">Ministerio de Hacienda
</t>
    </r>
    <r>
      <rPr>
        <sz val="10"/>
        <color rgb="FF000000"/>
        <rFont val="Arial"/>
      </rPr>
      <t xml:space="preserve">DIRECCIÓN GENERAL DEL CATASTRO NACIONAL
</t>
    </r>
    <r>
      <rPr>
        <sz val="10"/>
        <color rgb="FF000000"/>
        <rFont val="Arial"/>
      </rPr>
      <t xml:space="preserve">INFORME DE ARTÍCULOS EN EXISTENCIA AL DÍA  </t>
    </r>
    <r>
      <rPr>
        <sz val="10"/>
        <color rgb="FF000000"/>
        <rFont val="Arial"/>
      </rPr>
      <t xml:space="preserve">30/05/2018
</t>
    </r>
  </si>
  <si>
    <t>Categoria</t>
  </si>
  <si>
    <t>Artículos y/o Materiales</t>
  </si>
  <si>
    <t>Unidad de Medida</t>
  </si>
  <si>
    <t>Existencia</t>
  </si>
  <si>
    <t>Valor del artículo</t>
  </si>
  <si>
    <t>Total</t>
  </si>
  <si>
    <t>2.2.4.2 - Fletes</t>
  </si>
  <si>
    <t>TRANSPORTE</t>
  </si>
  <si>
    <t>UNIDAD</t>
  </si>
  <si>
    <t>Sub Total:</t>
  </si>
  <si>
    <t>2.3.1.1 - Alimentos y bebidas para personas</t>
  </si>
  <si>
    <t xml:space="preserve">AGUA </t>
  </si>
  <si>
    <t>FARDO</t>
  </si>
  <si>
    <t>AZÚCAR BLANCA</t>
  </si>
  <si>
    <t>PAQUETE</t>
  </si>
  <si>
    <t>CAFÉ</t>
  </si>
  <si>
    <t>CREMORA COUNTRYBAL GRANDE</t>
  </si>
  <si>
    <t>CREMORA COUNTRYBAL PEQUEÑA</t>
  </si>
  <si>
    <t xml:space="preserve">DESAYUNOS </t>
  </si>
  <si>
    <t>PLATOS</t>
  </si>
  <si>
    <t>PICADERAS FRIAS PARA 100 PERSONAS</t>
  </si>
  <si>
    <t>PLATO DEL DIA 150</t>
  </si>
  <si>
    <t>PLATO DEL DIA 200</t>
  </si>
  <si>
    <t>PLATO DEL DIA 600</t>
  </si>
  <si>
    <t>PLATO DEL DIA 660</t>
  </si>
  <si>
    <t>PLATOS DEL DIA 1000</t>
  </si>
  <si>
    <t>PLATOS DEL DIA 152.54</t>
  </si>
  <si>
    <t>PLATOS DEL DIA 350</t>
  </si>
  <si>
    <t>PLATOS DEL DIA 450</t>
  </si>
  <si>
    <t>PLATOS DEL DIA 500</t>
  </si>
  <si>
    <t>PLATOS DEL DIA 510</t>
  </si>
  <si>
    <t>PLATOS DEL DIA 650</t>
  </si>
  <si>
    <t>PLATOS DEL DIA 700</t>
  </si>
  <si>
    <t>PLATOS DEL DIA 750</t>
  </si>
  <si>
    <t>PLATOS DEL DIA 800</t>
  </si>
  <si>
    <t>PLATOS DEL DIA 850</t>
  </si>
  <si>
    <t>PLATOS DEL DIA 950</t>
  </si>
  <si>
    <t>REFRIGERIOS PARA PERSONAS</t>
  </si>
  <si>
    <t>TE 4C GREEN  LIMON</t>
  </si>
  <si>
    <t xml:space="preserve">TE FRIO ICED 4C RASPEBERRY </t>
  </si>
  <si>
    <t>TE NESTEA LIMON Y HONEY 1750 G</t>
  </si>
  <si>
    <t>2.3.1.3 - Productos agroforestales y pecuarios</t>
  </si>
  <si>
    <t>BONCHE DE 1 ROSA ECUATORIANA</t>
  </si>
  <si>
    <t>2.3.2.1 - Hilados y telas</t>
  </si>
  <si>
    <t>LANILLA AMARILLA</t>
  </si>
  <si>
    <t>YALDA</t>
  </si>
  <si>
    <t>LANILLA CREMA</t>
  </si>
  <si>
    <t>LANILLA ROJA</t>
  </si>
  <si>
    <t>2.3.3.1 - Papel de escritorio</t>
  </si>
  <si>
    <t>PAPEL BOND 8 1/2 X 11</t>
  </si>
  <si>
    <t>RESMA</t>
  </si>
  <si>
    <t>PAPEL BOND 8 1/2 X 13</t>
  </si>
  <si>
    <t>PAPEL BOND 8 1/2 X 14</t>
  </si>
  <si>
    <t>PAPEL BOND 8 1/2X 11 EN HILO TIMBRADO CARTON</t>
  </si>
  <si>
    <t>PAPEL CARBON 8 1/2 X 11</t>
  </si>
  <si>
    <t>CAJA</t>
  </si>
  <si>
    <t>PAPEL CARBON 8 1/2 X 13</t>
  </si>
  <si>
    <t xml:space="preserve">PAPEL CONTINUO 9 1/2 X 5 1/2 </t>
  </si>
  <si>
    <t>PAPEL FAX</t>
  </si>
  <si>
    <t>ROLLO DE PAPEL DE SUMADORA</t>
  </si>
  <si>
    <t>ROLLO</t>
  </si>
  <si>
    <t xml:space="preserve">2.3.3.2 - Productos de papel y carton </t>
  </si>
  <si>
    <t>CARTULINA AZUL DE CARTON</t>
  </si>
  <si>
    <t>CARTULINA CREMA DE CARTON</t>
  </si>
  <si>
    <t>FOLDERS 8 1/2 X 11</t>
  </si>
  <si>
    <t>FOLDERS 8 1/2 X 11 COLGANTES</t>
  </si>
  <si>
    <t>FOLDERS 8 1/2 X 13</t>
  </si>
  <si>
    <t>FOLDERS 8 1/2 X 13 COLGANTES</t>
  </si>
  <si>
    <t>FOLDERS MANILA 8 1/2 X 12</t>
  </si>
  <si>
    <t>FOLDERS MANILA 8 1/2 X 15</t>
  </si>
  <si>
    <t>FOLDERS PARTITION 8 1/2 X 11 ROJO VINO</t>
  </si>
  <si>
    <t>FOLDERS PARTITION 8 1/2 X 11 VERDE</t>
  </si>
  <si>
    <t>PAPEL PLOTER</t>
  </si>
  <si>
    <t>SOBRE EN BLANCO  NO.10</t>
  </si>
  <si>
    <t>2.3.3.3 - Productos de artes graficas</t>
  </si>
  <si>
    <t>CERTIFICACION DE NO PROPIEDAD</t>
  </si>
  <si>
    <t>CERTIFICADO DE INSCRIPCION CATASTRAL</t>
  </si>
  <si>
    <t>COMPROBANTE DE CAJA CHICA (ADM. Y FIN)</t>
  </si>
  <si>
    <t>TALONARIOS</t>
  </si>
  <si>
    <t>COMPROBANTE DE CAJA CHICA (DIRECCION GENERAL)</t>
  </si>
  <si>
    <t>DECLARACION DESCRIPTIVA Y ESTIMATIVA</t>
  </si>
  <si>
    <t>FICHA DE LEVANTAMIENTO URBANA</t>
  </si>
  <si>
    <t>FOLDERS 8 1/2 X 11 TIMBRADO</t>
  </si>
  <si>
    <t>FOLDESR TIMBRADO MANILA 8 1/2X13</t>
  </si>
  <si>
    <t>PAPEL BOND 8 1/2 X 11 TIMBRADO</t>
  </si>
  <si>
    <t>PAPEL BOND 8 1/2 X 11 TIMBRADO EN HILO</t>
  </si>
  <si>
    <t>PAPEL BOND 8 1/2 X 13 TIMBRADO</t>
  </si>
  <si>
    <t>RECIBO DE PAGO BANI</t>
  </si>
  <si>
    <t>RECIBO DE PAGO D.N</t>
  </si>
  <si>
    <t>RECIBO DE PAGO SAN FRANCISCO DE MACORIS</t>
  </si>
  <si>
    <t>RECIBO DE PAGO SANTIAGO</t>
  </si>
  <si>
    <t>REPORTE DE INGRESO EXTRAPESUPUESTARIO</t>
  </si>
  <si>
    <t>SOBRE TIMBRADO NO.10</t>
  </si>
  <si>
    <t>SOLICITUD DE CERTIFICACION DE NO PROPIEDAD</t>
  </si>
  <si>
    <t>SOLICITUD DE COMPRAS</t>
  </si>
  <si>
    <t>SOLICITUD DE INSCRIPCION DE IMMUEBLE</t>
  </si>
  <si>
    <t>SOLICITUD DE MATERIALES</t>
  </si>
  <si>
    <t>TICKET AMARRILLO</t>
  </si>
  <si>
    <t>TICKET VERDES</t>
  </si>
  <si>
    <t>VALE DE RETIRO DE DOCUMENTOS</t>
  </si>
  <si>
    <t>2.3.5.5 - Articulos de plastico</t>
  </si>
  <si>
    <t>ACORDION PLASTICO</t>
  </si>
  <si>
    <t>BANDEJA DE ESCRITORIO</t>
  </si>
  <si>
    <t>CARPA INSTANTS 10 X10</t>
  </si>
  <si>
    <t>CARPETA AZUL DE VINIL</t>
  </si>
  <si>
    <t>CARTULINA AZUL PLASTICA</t>
  </si>
  <si>
    <t>CARTULINA TRANSPARENTE</t>
  </si>
  <si>
    <t>CONOS DE SEÑALIZACION</t>
  </si>
  <si>
    <t>CUBETA</t>
  </si>
  <si>
    <t>CUBETA NEGRA</t>
  </si>
  <si>
    <t>NEVERA DE PLAYA</t>
  </si>
  <si>
    <t xml:space="preserve">RECOJEDOR </t>
  </si>
  <si>
    <t>VASOS DE 10 ONZ</t>
  </si>
  <si>
    <t>ZAFACON DE OFICINA</t>
  </si>
  <si>
    <t>ZAFACON DE OFICINA CREMA</t>
  </si>
  <si>
    <t>ZAFACON DE OFICINA NEGRO</t>
  </si>
  <si>
    <t>ZAFACON REDONDO</t>
  </si>
  <si>
    <t>2.3.6.3 - Herramientas Menores</t>
  </si>
  <si>
    <t>ARANDELA DE DRENAJE</t>
  </si>
  <si>
    <t xml:space="preserve">ARMAZON </t>
  </si>
  <si>
    <t>CINTA METRICA</t>
  </si>
  <si>
    <t xml:space="preserve">FREGADERO </t>
  </si>
  <si>
    <t>INSTRUMENTO TOPOGRAFICO</t>
  </si>
  <si>
    <t xml:space="preserve">MECHA </t>
  </si>
  <si>
    <t>PILA RAYOVAC</t>
  </si>
  <si>
    <t>2.3.7.1 - Combustibles y Lubricantes</t>
  </si>
  <si>
    <t>TICKETS  DE GASOLINA 200</t>
  </si>
  <si>
    <t>TICKETS</t>
  </si>
  <si>
    <t>TICKETS  DE GASOLINA 300</t>
  </si>
  <si>
    <t>TICKETS  DE GASOLINA 500</t>
  </si>
  <si>
    <t>2.3.9.1 - Material para limpieza</t>
  </si>
  <si>
    <t xml:space="preserve">ACE DETERGENTE </t>
  </si>
  <si>
    <t>LIBRAS</t>
  </si>
  <si>
    <t>AMBIENTADOR</t>
  </si>
  <si>
    <t>BRILLO VERDE</t>
  </si>
  <si>
    <t>CLORO</t>
  </si>
  <si>
    <t>GALÓN</t>
  </si>
  <si>
    <t>DESCURTIDOR</t>
  </si>
  <si>
    <t>DESINFECTANTE</t>
  </si>
  <si>
    <t>DESTAPADOR DE TUBERIA</t>
  </si>
  <si>
    <t xml:space="preserve">DISPENSADOR DE JABON </t>
  </si>
  <si>
    <t xml:space="preserve">DISPENSADOR DE PAPEL </t>
  </si>
  <si>
    <t>ESCOBA</t>
  </si>
  <si>
    <t xml:space="preserve">ESCOBILLA </t>
  </si>
  <si>
    <t>ESCOBILLONES</t>
  </si>
  <si>
    <t>ESCOBILLONES GRANDES</t>
  </si>
  <si>
    <t xml:space="preserve">ESPONJA </t>
  </si>
  <si>
    <t>FAROLA</t>
  </si>
  <si>
    <t>FUNDA NEGRA 24 X30</t>
  </si>
  <si>
    <t>FUNDA NEGRA 28X 35</t>
  </si>
  <si>
    <t>FUNDA NEGRA 55 GL</t>
  </si>
  <si>
    <t>GUANTES PLASTICO DE COLOR</t>
  </si>
  <si>
    <t>GUANTES PLASTICO NEGRO</t>
  </si>
  <si>
    <t>JABON LIQUIDO LAVAMANOS</t>
  </si>
  <si>
    <t>LAVAPLATOS</t>
  </si>
  <si>
    <t>LIMPIA CRITALES</t>
  </si>
  <si>
    <t>PAPEL HIGIENICO GRANDE</t>
  </si>
  <si>
    <t>PAPEL HIGIENICO PEQUEÑO</t>
  </si>
  <si>
    <t xml:space="preserve">SERVILLETA </t>
  </si>
  <si>
    <t>SUAPE</t>
  </si>
  <si>
    <t>2.3.9.2 - Utiles de escritorio, oficina, informatica y de enseñanza</t>
  </si>
  <si>
    <t xml:space="preserve">ALMOHADILLA </t>
  </si>
  <si>
    <t>BANDITAS</t>
  </si>
  <si>
    <t>BOLIGRAFO AZUL</t>
  </si>
  <si>
    <t>BOLIGRAFO NEGRO</t>
  </si>
  <si>
    <t>BOLIGRAFO ROJO</t>
  </si>
  <si>
    <t>CARACTULA DE CD</t>
  </si>
  <si>
    <t>CD</t>
  </si>
  <si>
    <t>CERA PARA CONTAR DINERO</t>
  </si>
  <si>
    <t xml:space="preserve">CHICHETA </t>
  </si>
  <si>
    <t>CINTA ADHESIVA GRANDE</t>
  </si>
  <si>
    <t>CINTA ADHESIVA PEQUEÑA</t>
  </si>
  <si>
    <t>CINTA CORRECTORA BROTHER</t>
  </si>
  <si>
    <t>CINTA EPSON LX 350</t>
  </si>
  <si>
    <t>CINTA PARA SUMADORA</t>
  </si>
  <si>
    <t>CLIPS GRANDE</t>
  </si>
  <si>
    <t>CLIPS PEQUEÑO</t>
  </si>
  <si>
    <t>CORRECTOR LIQUIDO</t>
  </si>
  <si>
    <t>CORRECTOR LIQUIDO, TIPO LAPIZ</t>
  </si>
  <si>
    <t>DISPENSADOR PARA CINTA</t>
  </si>
  <si>
    <t>DVD</t>
  </si>
  <si>
    <t>EGA GRANDE</t>
  </si>
  <si>
    <t>ESPIRAL AZUL</t>
  </si>
  <si>
    <t>ESPIRAL AZUL DE 1/2</t>
  </si>
  <si>
    <t>ESPIRAL BLANCO DE 1/2</t>
  </si>
  <si>
    <t>ESPIRAL NEGRO 1/2</t>
  </si>
  <si>
    <t>ESPIRAL TRANSPARENTE 1 1/2</t>
  </si>
  <si>
    <t>ESPIRAL TRANSPARENTE 1/2</t>
  </si>
  <si>
    <t>ESPIRAL TRANSPARENTE 3</t>
  </si>
  <si>
    <t>FELPA AZUL</t>
  </si>
  <si>
    <t>FELPA NEGRA</t>
  </si>
  <si>
    <t>FELPA ROJA</t>
  </si>
  <si>
    <t>GANCHO PARA FOLDERS</t>
  </si>
  <si>
    <t>GOMA DE BORRA</t>
  </si>
  <si>
    <t>GRAPA GRANDE</t>
  </si>
  <si>
    <t>GRAPA PEQUEÑA</t>
  </si>
  <si>
    <t>GRAPADORA DE METAL</t>
  </si>
  <si>
    <t>LABEL PARA CD</t>
  </si>
  <si>
    <t>LABEL PARA FOLDERS</t>
  </si>
  <si>
    <t xml:space="preserve">LAPIZ </t>
  </si>
  <si>
    <t>LIBRETA RAYADA GRANDE</t>
  </si>
  <si>
    <t>LIBRETA RAYADA PEQUEÑA</t>
  </si>
  <si>
    <t>LIBRO RECORD DE 300</t>
  </si>
  <si>
    <t>LIBRO RECORD DE 500</t>
  </si>
  <si>
    <t>MARCADORES AZUL</t>
  </si>
  <si>
    <t>MARCADORES NEGRO</t>
  </si>
  <si>
    <t>MINA 0.5</t>
  </si>
  <si>
    <t>MINA 0.7</t>
  </si>
  <si>
    <t>MOUSE</t>
  </si>
  <si>
    <t>MOUSE PAD</t>
  </si>
  <si>
    <t>PEGAMENTO EN BARRA GRANDE</t>
  </si>
  <si>
    <t>PEGAMENTO EN BARRA PEQUEÑO</t>
  </si>
  <si>
    <t>PEGAMENTO LIQUIDO GRANDE</t>
  </si>
  <si>
    <t>PEGAMENTO LIQUIDO PEQUEÑO</t>
  </si>
  <si>
    <t>PERFORADORA METALICA</t>
  </si>
  <si>
    <t>PORTA CLIPS</t>
  </si>
  <si>
    <t xml:space="preserve">PORTA LAPIZ </t>
  </si>
  <si>
    <t>POST-IT 3 X3</t>
  </si>
  <si>
    <t>POST-IT 3 X5</t>
  </si>
  <si>
    <t>REGLAS PLASTICA</t>
  </si>
  <si>
    <t>RESALTADOR AMARILLO</t>
  </si>
  <si>
    <t>RESALTADOR MAMEY</t>
  </si>
  <si>
    <t>RESALTADOR VERDE</t>
  </si>
  <si>
    <t>SACA GRAPA</t>
  </si>
  <si>
    <t>SACA PUNTA ELECTRICO</t>
  </si>
  <si>
    <t>TABLA DE APOYO</t>
  </si>
  <si>
    <t>TECLADO USB</t>
  </si>
  <si>
    <t>TIJERA</t>
  </si>
  <si>
    <t>TINTA DE ROLO AZUL</t>
  </si>
  <si>
    <t>TINTA DE ROLO NEGRA</t>
  </si>
  <si>
    <t>2.3.9.8 - Otros repuestos y accesorios menores</t>
  </si>
  <si>
    <t xml:space="preserve">CARTUCHO 28 TRICOLOR </t>
  </si>
  <si>
    <t>CARTUCHO 60 ACOLORES</t>
  </si>
  <si>
    <t>CARTUCHO 662 A COLORES</t>
  </si>
  <si>
    <t>CARTUCHO 662 NEGRO</t>
  </si>
  <si>
    <t>CARTUCHO 920 XL AMARILLO</t>
  </si>
  <si>
    <t>CARTUCHO HP 670 AMARILLO</t>
  </si>
  <si>
    <t>CARTUCHO HP 670 AZUL</t>
  </si>
  <si>
    <t>CARTUCHO HP 670 MAGENTA</t>
  </si>
  <si>
    <t>CARTUCHO HP 670 NEGRO</t>
  </si>
  <si>
    <t>CARTUCHO HP 727 BLACK</t>
  </si>
  <si>
    <t>CARTUCHO HP 727 CYAN</t>
  </si>
  <si>
    <t>CARTUCHO HP 727 GRAY</t>
  </si>
  <si>
    <t>CARTUCHO HP 727 MAGENTA</t>
  </si>
  <si>
    <t>CARTUCHO HP 727 MATE BLACK</t>
  </si>
  <si>
    <t>CARTUCHO HP 727 YELLOW</t>
  </si>
  <si>
    <t>CINTA DE ESCRIBIR BROTHER</t>
  </si>
  <si>
    <t xml:space="preserve">EXTENCION </t>
  </si>
  <si>
    <t>TONER 05 A</t>
  </si>
  <si>
    <t>TONER 12 A</t>
  </si>
  <si>
    <t>TONER 505 A</t>
  </si>
  <si>
    <t>TONER 53 A</t>
  </si>
  <si>
    <t>TONER 83A</t>
  </si>
  <si>
    <t>TONER CANON 118 AMARILLO</t>
  </si>
  <si>
    <t>TONER CANON 118 AZUL</t>
  </si>
  <si>
    <t>TONER CANON 118 MAGENTA</t>
  </si>
  <si>
    <t>TONER CANON 118 NEGRO</t>
  </si>
  <si>
    <t>TONER CB435A/436A/285A</t>
  </si>
  <si>
    <t>TONER CC531A AZUL</t>
  </si>
  <si>
    <t>TONER CF410A AMARILLO</t>
  </si>
  <si>
    <t>TONER CF410A CYAN</t>
  </si>
  <si>
    <t>TONER CF410A MAGENTA</t>
  </si>
  <si>
    <t>TONER CF410A NEGRO</t>
  </si>
  <si>
    <t>TONER H7553/5949A</t>
  </si>
  <si>
    <t>TONER HP 131A CYAN</t>
  </si>
  <si>
    <t>TONER HP 131A MAGENTA</t>
  </si>
  <si>
    <t xml:space="preserve">TONER HP 131A NEGRO </t>
  </si>
  <si>
    <t>TONER HP 131A YELLOW</t>
  </si>
  <si>
    <t>TONER HP 201A CYAN</t>
  </si>
  <si>
    <t>TONER HP 201A MAGENTA</t>
  </si>
  <si>
    <t>TONER HP 201A NEGRO</t>
  </si>
  <si>
    <t>TONER HP 201A YELLOW</t>
  </si>
  <si>
    <t>TONER HP 35A NEGRO</t>
  </si>
  <si>
    <t>TONER HP 36A</t>
  </si>
  <si>
    <t>TONER HP 53A</t>
  </si>
  <si>
    <t>TONER HP 652A CF320 NEGRO</t>
  </si>
  <si>
    <t>TONER HP 653A CF321 CYAN</t>
  </si>
  <si>
    <t>TONER HP 653A CF322 YELLOW</t>
  </si>
  <si>
    <t>TONER HP 653A CF323 MAGENTA</t>
  </si>
  <si>
    <t>TONER HP CF283A</t>
  </si>
  <si>
    <t>TONER HP Q2612A</t>
  </si>
  <si>
    <t>TONER RGG118/318 YELLOW</t>
  </si>
  <si>
    <t>2.6.1.3 - Equipos de computo</t>
  </si>
  <si>
    <t>RELOJ BIOMETRICO DE HUELLAS</t>
  </si>
  <si>
    <t>SWICHES CISCO SP-300 POE CATALYST 24 PUERTO</t>
  </si>
  <si>
    <t>SWITCH 48 PUERTOS</t>
  </si>
  <si>
    <t/>
  </si>
  <si>
    <t>Total:</t>
  </si>
  <si>
    <t>FECHA DE ADQUISICION</t>
  </si>
  <si>
    <t>15/12/2017</t>
  </si>
  <si>
    <t>17/03/2018</t>
  </si>
  <si>
    <t>19/03/2018</t>
  </si>
  <si>
    <t>14/02/2018</t>
  </si>
  <si>
    <t>27/03/2018</t>
  </si>
  <si>
    <t>28/02/2017</t>
  </si>
  <si>
    <t>29/09/2017</t>
  </si>
  <si>
    <t>14/12/2017</t>
  </si>
  <si>
    <t>28/2/2017</t>
  </si>
  <si>
    <t>N/A</t>
  </si>
  <si>
    <t>21/04/2017</t>
  </si>
  <si>
    <t>Codigo Institucional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</si>
  <si>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</si>
  <si>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</si>
  <si>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</si>
  <si>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</si>
  <si>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</si>
  <si>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</si>
  <si>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</si>
  <si>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</si>
  <si>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</si>
  <si>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</si>
  <si>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</si>
  <si>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</si>
  <si>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</si>
  <si>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</si>
  <si>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</si>
  <si>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</si>
  <si>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</si>
  <si>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</si>
  <si>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</si>
  <si>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</si>
  <si>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</si>
  <si>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</si>
  <si>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</si>
  <si>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</si>
  <si>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</si>
  <si>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</si>
  <si>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</si>
  <si>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</si>
  <si>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</si>
  <si>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</si>
  <si>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</si>
  <si>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</si>
  <si>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</si>
  <si>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</si>
  <si>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</si>
  <si>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</si>
  <si>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</si>
  <si>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</si>
  <si>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</si>
  <si>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</si>
  <si>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</si>
  <si>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</si>
  <si>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</si>
  <si>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</si>
  <si>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</si>
  <si>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</si>
  <si>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</si>
  <si>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</si>
  <si>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</si>
  <si>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</si>
  <si>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</si>
  <si>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</si>
  <si>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</si>
  <si>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</si>
  <si>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</si>
  <si>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</si>
  <si>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</si>
  <si>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</si>
  <si>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</si>
  <si>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</si>
  <si>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</si>
  <si>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</si>
  <si>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</si>
  <si>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</si>
  <si>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</si>
  <si>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</si>
  <si>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</si>
  <si>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</si>
  <si>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</si>
  <si>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</si>
  <si>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</si>
  <si>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</si>
  <si>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</si>
  <si>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</si>
  <si>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</si>
  <si>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</si>
  <si>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</si>
  <si>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</si>
  <si>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</si>
  <si>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</si>
  <si>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</si>
  <si>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</si>
  <si>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</si>
  <si>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</si>
  <si>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</si>
  <si>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</si>
  <si>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</si>
  <si>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</si>
  <si>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</si>
  <si>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</si>
  <si>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</si>
  <si>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</si>
  <si>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</si>
  <si>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</si>
  <si>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</si>
  <si>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</si>
  <si>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</si>
  <si>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</si>
  <si>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</si>
  <si>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</si>
  <si>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</si>
  <si>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</si>
  <si>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</si>
  <si>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</si>
  <si>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</si>
  <si>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</si>
  <si>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</si>
  <si>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</si>
  <si>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</si>
  <si>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</si>
  <si>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</si>
  <si>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</si>
  <si>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</si>
  <si>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</si>
  <si>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</si>
  <si>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</si>
  <si>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</si>
  <si>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</si>
  <si>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</si>
  <si>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</si>
  <si>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</si>
  <si>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</si>
  <si>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</si>
  <si>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</si>
  <si>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</si>
  <si>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</si>
  <si>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</si>
  <si>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</si>
  <si>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</si>
  <si>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</si>
  <si>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</si>
  <si>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</si>
  <si>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</si>
  <si>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</si>
  <si>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</si>
  <si>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</si>
  <si>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</si>
  <si>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</si>
  <si>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</si>
  <si>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</si>
  <si>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</si>
  <si>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</si>
  <si>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</si>
  <si>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</si>
  <si>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</si>
  <si>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</si>
  <si>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</si>
  <si>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</si>
  <si>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</si>
  <si>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</si>
  <si>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</si>
  <si>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</si>
  <si>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</si>
  <si>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</si>
  <si>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</si>
  <si>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</si>
  <si>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</si>
  <si>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</si>
  <si>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</si>
  <si>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</si>
  <si>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</si>
  <si>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</si>
  <si>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</si>
  <si>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</si>
  <si>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</si>
  <si>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</si>
  <si>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</si>
  <si>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</si>
  <si>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</si>
  <si>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</si>
  <si>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</si>
  <si>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</si>
  <si>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</si>
  <si>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</si>
  <si>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</si>
  <si>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</si>
  <si>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</si>
  <si>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</si>
  <si>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</si>
  <si>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</si>
  <si>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</si>
  <si>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</si>
  <si>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</si>
  <si>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</si>
  <si>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</si>
  <si>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</si>
  <si>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</si>
  <si>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</si>
  <si>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</si>
  <si>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</si>
  <si>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</si>
  <si>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</si>
  <si>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</si>
  <si>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</si>
  <si>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</si>
  <si>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</si>
  <si>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</si>
  <si>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</si>
  <si>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</si>
  <si>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</si>
  <si>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</si>
  <si>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</si>
  <si>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</si>
  <si>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</si>
  <si>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</si>
  <si>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</si>
  <si>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</si>
  <si>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</si>
  <si>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</si>
  <si>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</si>
  <si>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</si>
  <si>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</si>
  <si>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</si>
  <si>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</si>
  <si>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</si>
  <si>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</si>
  <si>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</si>
  <si>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</si>
  <si>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</si>
  <si>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</si>
  <si>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</si>
  <si>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</si>
  <si>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</si>
  <si>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</si>
  <si>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</si>
  <si>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</si>
  <si>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</si>
  <si>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</si>
  <si>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</si>
  <si>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</si>
  <si>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</si>
  <si>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</si>
  <si>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</si>
  <si>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</si>
  <si>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</si>
  <si>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</si>
  <si>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</si>
  <si>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</si>
  <si>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</si>
  <si>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</si>
  <si>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</si>
  <si>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</si>
  <si>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</si>
  <si>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</si>
  <si>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</si>
  <si>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</si>
  <si>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</si>
  <si>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</si>
  <si>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</si>
  <si>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</si>
  <si>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</si>
  <si>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</si>
  <si>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</si>
  <si>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</si>
  <si>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*******OBSERVACION*********</t>
  </si>
  <si>
    <t>LOS CÓDIGOS DE BIENES NACIONALES ,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</si>
</sst>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09]#,##0;\(#,##0\)"/>
    <numFmt numFmtId="165" formatCode="[$-10409]#,##0.00;\(#,##0.00\)"/>
  </numFmts>
  <fonts count="13">
    <font>
      <sz val="11"/>
      <color rgb="FF000000"/>
      <name val="Calibri"/>
      <family val="2"/>
      <scheme val="minor"/>
    </font>
    <font>
      <sz val="11"/>
      <name val="Calibri"/>
    </font>
    <font>
      <b/>
      <i/>
      <sz val="14"/>
      <color rgb="FF000000"/>
      <name val="Arial"/>
    </font>
    <font>
      <b/>
      <sz val="10"/>
      <color rgb="FF000000"/>
      <name val="Tahoma"/>
    </font>
    <font>
      <sz val="9"/>
      <color rgb="FF000000"/>
      <name val="Tahoma"/>
    </font>
    <font>
      <b/>
      <sz val="9"/>
      <color rgb="FF000000"/>
      <name val="Tahoma"/>
    </font>
    <font>
      <sz val="9"/>
      <color rgb="FF4D4D4D"/>
      <name val="Tahoma"/>
    </font>
    <font>
      <sz val="10"/>
      <color rgb="FF000000"/>
      <name val="Arial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9"/>
      <color rgb="FF4D4D4D"/>
      <name val="Tahoma"/>
      <family val="2"/>
    </font>
    <font>
      <b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0C4DE"/>
        <bgColor rgb="FFB0C4DE"/>
      </patternFill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horizontal="center" vertical="top" wrapText="1" readingOrder="1"/>
    </xf>
    <xf numFmtId="0" fontId="3" fillId="2" borderId="2" xfId="0" applyNumberFormat="1" applyFont="1" applyFill="1" applyBorder="1" applyAlignment="1">
      <alignment horizontal="right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165" fontId="4" fillId="0" borderId="2" xfId="0" applyNumberFormat="1" applyFont="1" applyFill="1" applyBorder="1" applyAlignment="1">
      <alignment horizontal="right" vertical="top" wrapText="1" readingOrder="1"/>
    </xf>
    <xf numFmtId="0" fontId="5" fillId="3" borderId="2" xfId="0" applyNumberFormat="1" applyFont="1" applyFill="1" applyBorder="1" applyAlignment="1">
      <alignment horizontal="center" vertical="top" wrapText="1" readingOrder="1"/>
    </xf>
    <xf numFmtId="165" fontId="5" fillId="3" borderId="2" xfId="0" applyNumberFormat="1" applyFont="1" applyFill="1" applyBorder="1" applyAlignment="1">
      <alignment horizontal="right" vertical="top" wrapText="1" readingOrder="1"/>
    </xf>
    <xf numFmtId="0" fontId="6" fillId="0" borderId="2" xfId="0" applyNumberFormat="1" applyFont="1" applyFill="1" applyBorder="1" applyAlignment="1">
      <alignment horizontal="center" vertical="top" wrapText="1" readingOrder="1"/>
    </xf>
    <xf numFmtId="0" fontId="6" fillId="0" borderId="2" xfId="0" applyNumberFormat="1" applyFont="1" applyFill="1" applyBorder="1" applyAlignment="1">
      <alignment horizontal="right" vertical="top" wrapText="1" readingOrder="1"/>
    </xf>
    <xf numFmtId="164" fontId="8" fillId="0" borderId="2" xfId="0" applyNumberFormat="1" applyFont="1" applyFill="1" applyBorder="1" applyAlignment="1">
      <alignment horizontal="center" vertical="top" wrapText="1" readingOrder="1"/>
    </xf>
    <xf numFmtId="164" fontId="9" fillId="3" borderId="2" xfId="0" applyNumberFormat="1" applyFont="1" applyFill="1" applyBorder="1" applyAlignment="1">
      <alignment horizontal="center" vertical="top" wrapText="1" readingOrder="1"/>
    </xf>
    <xf numFmtId="164" fontId="8" fillId="4" borderId="2" xfId="0" applyNumberFormat="1" applyFont="1" applyFill="1" applyBorder="1" applyAlignment="1">
      <alignment horizontal="center" vertical="top" wrapText="1" readingOrder="1"/>
    </xf>
    <xf numFmtId="0" fontId="10" fillId="0" borderId="2" xfId="0" applyNumberFormat="1" applyFont="1" applyFill="1" applyBorder="1" applyAlignment="1">
      <alignment horizontal="right" vertical="top" wrapText="1" readingOrder="1"/>
    </xf>
    <xf numFmtId="165" fontId="9" fillId="3" borderId="2" xfId="0" applyNumberFormat="1" applyFont="1" applyFill="1" applyBorder="1" applyAlignment="1">
      <alignment horizontal="right" vertical="top" wrapText="1" readingOrder="1"/>
    </xf>
    <xf numFmtId="0" fontId="11" fillId="5" borderId="10" xfId="0" applyNumberFormat="1" applyFont="1" applyFill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vertical="top" wrapText="1"/>
    </xf>
    <xf numFmtId="0" fontId="1" fillId="7" borderId="3" xfId="0" applyNumberFormat="1" applyFont="1" applyFill="1" applyBorder="1" applyAlignment="1">
      <alignment vertical="top" wrapText="1"/>
    </xf>
    <xf numFmtId="165" fontId="1" fillId="0" borderId="0" xfId="0" applyNumberFormat="1" applyFont="1" applyFill="1" applyBorder="1"/>
    <xf numFmtId="0" fontId="1" fillId="0" borderId="0" xfId="0" applyFont="1" applyFill="1" applyBorder="1"/>
    <xf numFmtId="14" fontId="1" fillId="0" borderId="11" xfId="0" applyNumberFormat="1" applyFont="1" applyFill="1" applyBorder="1" applyAlignment="1">
      <alignment vertical="top" wrapText="1"/>
    </xf>
    <xf numFmtId="0" fontId="1" fillId="6" borderId="11" xfId="0" applyNumberFormat="1" applyFont="1" applyFill="1" applyBorder="1" applyAlignment="1">
      <alignment vertical="top" wrapText="1"/>
    </xf>
    <xf numFmtId="14" fontId="12" fillId="0" borderId="11" xfId="0" applyNumberFormat="1" applyFont="1" applyFill="1" applyBorder="1" applyAlignment="1">
      <alignment horizontal="right" vertical="top" wrapText="1"/>
    </xf>
    <xf numFmtId="0" fontId="12" fillId="0" borderId="11" xfId="0" applyNumberFormat="1" applyFont="1" applyFill="1" applyBorder="1" applyAlignment="1">
      <alignment horizontal="right" vertical="top" wrapText="1"/>
    </xf>
    <xf numFmtId="14" fontId="12" fillId="4" borderId="11" xfId="0" applyNumberFormat="1" applyFont="1" applyFill="1" applyBorder="1" applyAlignment="1">
      <alignment horizontal="right" vertical="top" wrapText="1"/>
    </xf>
    <xf numFmtId="14" fontId="1" fillId="4" borderId="11" xfId="0" applyNumberFormat="1" applyFont="1" applyFill="1" applyBorder="1" applyAlignment="1">
      <alignment vertical="top" wrapText="1"/>
    </xf>
    <xf numFmtId="0" fontId="12" fillId="4" borderId="11" xfId="0" applyNumberFormat="1" applyFont="1" applyFill="1" applyBorder="1" applyAlignment="1">
      <alignment horizontal="right" vertical="top" wrapText="1"/>
    </xf>
    <xf numFmtId="0" fontId="1" fillId="4" borderId="11" xfId="0" applyNumberFormat="1" applyFont="1" applyFill="1" applyBorder="1" applyAlignment="1">
      <alignment horizontal="right" vertical="top" wrapText="1"/>
    </xf>
    <xf numFmtId="0" fontId="1" fillId="7" borderId="12" xfId="0" applyNumberFormat="1" applyFont="1" applyFill="1" applyBorder="1" applyAlignment="1">
      <alignment vertical="top" wrapText="1"/>
    </xf>
    <xf numFmtId="0" fontId="1" fillId="7" borderId="10" xfId="0" applyNumberFormat="1" applyFont="1" applyFill="1" applyBorder="1" applyAlignment="1">
      <alignment vertical="top" wrapText="1"/>
    </xf>
    <xf numFmtId="0" fontId="1" fillId="0" borderId="0" xfId="0" applyNumberFormat="1" applyFont="1" applyFill="1" applyBorder="1"/>
    <xf numFmtId="49" fontId="1" fillId="0" borderId="10" xfId="0" applyNumberFormat="1" applyFont="1" applyFill="1" applyBorder="1" applyAlignment="1">
      <alignment horizontal="center" vertical="top" wrapText="1"/>
    </xf>
    <xf numFmtId="49" fontId="1" fillId="6" borderId="10" xfId="0" applyNumberFormat="1" applyFont="1" applyFill="1" applyBorder="1" applyAlignment="1">
      <alignment horizontal="center" vertical="top" wrapText="1"/>
    </xf>
    <xf numFmtId="0" fontId="11" fillId="5" borderId="10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5" fillId="2" borderId="2" xfId="0" applyNumberFormat="1" applyFont="1" applyFill="1" applyBorder="1" applyAlignment="1">
      <alignment horizontal="right" vertical="top" wrapText="1" readingOrder="1"/>
    </xf>
    <xf numFmtId="0" fontId="4" fillId="3" borderId="2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1" fillId="2" borderId="8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0" fontId="1" fillId="0" borderId="7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vertical="top" wrapText="1" readingOrder="1"/>
    </xf>
    <xf numFmtId="0" fontId="5" fillId="3" borderId="3" xfId="0" applyNumberFormat="1" applyFont="1" applyFill="1" applyBorder="1" applyAlignment="1">
      <alignment horizontal="right"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2" borderId="2" xfId="0" applyNumberFormat="1" applyFont="1" applyFill="1" applyBorder="1" applyAlignment="1">
      <alignment vertical="top" wrapText="1" readingOrder="1"/>
    </xf>
    <xf numFmtId="0" fontId="3" fillId="2" borderId="3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0C4DE"/>
      <rgbColor rgb="00D3D3D3"/>
      <rgbColor rgb="004D4D4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863600</xdr:colOff>
      <xdr:row>0</xdr:row>
      <xdr:rowOff>639556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7"/>
  <sheetViews>
    <sheetView showGridLines="0" tabSelected="1" topLeftCell="C1" workbookViewId="0">
      <pane ySplit="3" topLeftCell="A255" activePane="bottomLeft" state="frozen"/>
      <selection pane="bottomLeft" activeCell="C277" sqref="C277"/>
    </sheetView>
  </sheetViews>
  <sheetFormatPr baseColWidth="10" defaultRowHeight="15"/>
  <cols>
    <col min="1" max="1" width="0" hidden="1" customWidth="1"/>
    <col min="2" max="2" width="43.7109375" customWidth="1"/>
    <col min="3" max="3" width="15.85546875" customWidth="1"/>
    <col min="4" max="4" width="15.85546875" style="31" customWidth="1"/>
    <col min="5" max="5" width="18.42578125" customWidth="1"/>
    <col min="6" max="6" width="13" customWidth="1"/>
    <col min="7" max="7" width="10.42578125" customWidth="1"/>
    <col min="8" max="8" width="13.7109375" customWidth="1"/>
    <col min="9" max="9" width="11.85546875" customWidth="1"/>
    <col min="10" max="10" width="13.7109375" customWidth="1"/>
    <col min="11" max="11" width="14.42578125" customWidth="1"/>
    <col min="12" max="12" width="0.140625" customWidth="1"/>
    <col min="13" max="13" width="0" hidden="1" customWidth="1"/>
    <col min="14" max="14" width="0.42578125" customWidth="1"/>
  </cols>
  <sheetData>
    <row r="1" spans="1:12" ht="51.75" customHeight="1"/>
    <row r="2" spans="1:12" ht="0.95" customHeight="1"/>
    <row r="3" spans="1:12" ht="45.2" customHeight="1">
      <c r="B3" s="49" t="s">
        <v>0</v>
      </c>
      <c r="C3" s="49"/>
      <c r="D3" s="49"/>
      <c r="E3" s="50"/>
      <c r="F3" s="50"/>
      <c r="G3" s="50"/>
      <c r="H3" s="50"/>
      <c r="I3" s="50"/>
      <c r="J3" s="50"/>
      <c r="K3" s="50"/>
      <c r="L3" s="50"/>
    </row>
    <row r="4" spans="1:12" ht="0.95" customHeight="1"/>
    <row r="5" spans="1:12" ht="3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30">
      <c r="A6" s="51" t="s">
        <v>1</v>
      </c>
      <c r="B6" s="36"/>
      <c r="C6" s="16" t="s">
        <v>289</v>
      </c>
      <c r="D6" s="34" t="s">
        <v>301</v>
      </c>
      <c r="E6" s="52" t="s">
        <v>2</v>
      </c>
      <c r="F6" s="38"/>
      <c r="G6" s="36"/>
      <c r="H6" s="3" t="s">
        <v>3</v>
      </c>
      <c r="I6" s="3" t="s">
        <v>4</v>
      </c>
      <c r="J6" s="4" t="s">
        <v>5</v>
      </c>
      <c r="K6" s="4" t="s">
        <v>6</v>
      </c>
    </row>
    <row r="7" spans="1:12">
      <c r="A7" s="41" t="s">
        <v>7</v>
      </c>
      <c r="B7" s="42"/>
      <c r="C7" s="21">
        <v>43376</v>
      </c>
      <c r="D7" s="32" t="s">
        <v>302</v>
      </c>
      <c r="E7" s="47" t="s">
        <v>8</v>
      </c>
      <c r="F7" s="38"/>
      <c r="G7" s="36"/>
      <c r="H7" s="5" t="s">
        <v>9</v>
      </c>
      <c r="I7" s="11">
        <v>0</v>
      </c>
      <c r="J7" s="6">
        <v>590</v>
      </c>
      <c r="K7" s="6">
        <f>+I7*J7</f>
        <v>0</v>
      </c>
    </row>
    <row r="8" spans="1:12">
      <c r="A8" s="45"/>
      <c r="B8" s="46"/>
      <c r="C8" s="22"/>
      <c r="D8" s="33"/>
      <c r="E8" s="48" t="s">
        <v>10</v>
      </c>
      <c r="F8" s="38"/>
      <c r="G8" s="36"/>
      <c r="H8" s="7">
        <v>1</v>
      </c>
      <c r="I8" s="12">
        <v>0</v>
      </c>
      <c r="J8" s="8">
        <v>590</v>
      </c>
      <c r="K8" s="8">
        <v>0</v>
      </c>
    </row>
    <row r="9" spans="1:12">
      <c r="A9" s="41" t="s">
        <v>11</v>
      </c>
      <c r="B9" s="42"/>
      <c r="C9" s="23">
        <v>42928</v>
      </c>
      <c r="D9" s="32" t="s">
        <v>303</v>
      </c>
      <c r="E9" s="47" t="s">
        <v>12</v>
      </c>
      <c r="F9" s="38"/>
      <c r="G9" s="36"/>
      <c r="H9" s="5" t="s">
        <v>13</v>
      </c>
      <c r="I9" s="11">
        <v>0</v>
      </c>
      <c r="J9" s="6">
        <v>163.03</v>
      </c>
      <c r="K9" s="6">
        <f>+I9*J9</f>
        <v>0</v>
      </c>
    </row>
    <row r="10" spans="1:12">
      <c r="A10" s="43"/>
      <c r="B10" s="44"/>
      <c r="C10" s="24" t="s">
        <v>290</v>
      </c>
      <c r="D10" s="32" t="s">
        <v>304</v>
      </c>
      <c r="E10" s="47" t="s">
        <v>14</v>
      </c>
      <c r="F10" s="38"/>
      <c r="G10" s="36"/>
      <c r="H10" s="5" t="s">
        <v>15</v>
      </c>
      <c r="I10" s="11">
        <v>0</v>
      </c>
      <c r="J10" s="6">
        <v>142</v>
      </c>
      <c r="K10" s="6">
        <f t="shared" ref="K10:K35" si="0">+I10*J10</f>
        <v>0</v>
      </c>
    </row>
    <row r="11" spans="1:12">
      <c r="A11" s="43"/>
      <c r="B11" s="44"/>
      <c r="C11" s="23">
        <v>42928</v>
      </c>
      <c r="D11" s="32" t="s">
        <v>305</v>
      </c>
      <c r="E11" s="47" t="s">
        <v>16</v>
      </c>
      <c r="F11" s="38"/>
      <c r="G11" s="36"/>
      <c r="H11" s="5" t="s">
        <v>15</v>
      </c>
      <c r="I11" s="11">
        <v>0</v>
      </c>
      <c r="J11" s="6">
        <v>263</v>
      </c>
      <c r="K11" s="6">
        <f t="shared" si="0"/>
        <v>0</v>
      </c>
    </row>
    <row r="12" spans="1:12">
      <c r="A12" s="43"/>
      <c r="B12" s="44"/>
      <c r="C12" s="23">
        <v>42928</v>
      </c>
      <c r="D12" s="32" t="s">
        <v>306</v>
      </c>
      <c r="E12" s="47" t="s">
        <v>17</v>
      </c>
      <c r="F12" s="38"/>
      <c r="G12" s="36"/>
      <c r="H12" s="5" t="s">
        <v>9</v>
      </c>
      <c r="I12" s="11">
        <v>4</v>
      </c>
      <c r="J12" s="6">
        <v>268.2</v>
      </c>
      <c r="K12" s="6">
        <f t="shared" si="0"/>
        <v>1072.8</v>
      </c>
    </row>
    <row r="13" spans="1:12">
      <c r="A13" s="43"/>
      <c r="B13" s="44"/>
      <c r="C13" s="23">
        <v>42928</v>
      </c>
      <c r="D13" s="32" t="s">
        <v>307</v>
      </c>
      <c r="E13" s="47" t="s">
        <v>18</v>
      </c>
      <c r="F13" s="38"/>
      <c r="G13" s="36"/>
      <c r="H13" s="5" t="s">
        <v>9</v>
      </c>
      <c r="I13" s="11">
        <v>24</v>
      </c>
      <c r="J13" s="6">
        <v>160</v>
      </c>
      <c r="K13" s="6">
        <f t="shared" si="0"/>
        <v>3840</v>
      </c>
    </row>
    <row r="14" spans="1:12">
      <c r="A14" s="43"/>
      <c r="B14" s="44"/>
      <c r="C14" s="25" t="s">
        <v>291</v>
      </c>
      <c r="D14" s="32" t="s">
        <v>308</v>
      </c>
      <c r="E14" s="47" t="s">
        <v>19</v>
      </c>
      <c r="F14" s="38"/>
      <c r="G14" s="36"/>
      <c r="H14" s="5" t="s">
        <v>20</v>
      </c>
      <c r="I14" s="11">
        <v>0</v>
      </c>
      <c r="J14" s="6">
        <v>236</v>
      </c>
      <c r="K14" s="6">
        <f t="shared" si="0"/>
        <v>0</v>
      </c>
    </row>
    <row r="15" spans="1:12">
      <c r="A15" s="43"/>
      <c r="B15" s="44"/>
      <c r="C15" s="25" t="s">
        <v>292</v>
      </c>
      <c r="D15" s="32" t="s">
        <v>309</v>
      </c>
      <c r="E15" s="47" t="s">
        <v>21</v>
      </c>
      <c r="F15" s="38"/>
      <c r="G15" s="36"/>
      <c r="H15" s="5" t="s">
        <v>20</v>
      </c>
      <c r="I15" s="11">
        <v>0</v>
      </c>
      <c r="J15" s="6">
        <v>94046</v>
      </c>
      <c r="K15" s="6">
        <f t="shared" si="0"/>
        <v>0</v>
      </c>
    </row>
    <row r="16" spans="1:12">
      <c r="A16" s="43"/>
      <c r="B16" s="44"/>
      <c r="C16" s="25" t="s">
        <v>293</v>
      </c>
      <c r="D16" s="32" t="s">
        <v>310</v>
      </c>
      <c r="E16" s="47" t="s">
        <v>22</v>
      </c>
      <c r="F16" s="38"/>
      <c r="G16" s="36"/>
      <c r="H16" s="5" t="s">
        <v>20</v>
      </c>
      <c r="I16" s="11">
        <v>0</v>
      </c>
      <c r="J16" s="6">
        <v>150</v>
      </c>
      <c r="K16" s="6">
        <f t="shared" si="0"/>
        <v>0</v>
      </c>
    </row>
    <row r="17" spans="1:11">
      <c r="A17" s="43"/>
      <c r="B17" s="44"/>
      <c r="C17" s="25" t="s">
        <v>293</v>
      </c>
      <c r="D17" s="32" t="s">
        <v>311</v>
      </c>
      <c r="E17" s="47" t="s">
        <v>23</v>
      </c>
      <c r="F17" s="38"/>
      <c r="G17" s="36"/>
      <c r="H17" s="5" t="s">
        <v>20</v>
      </c>
      <c r="I17" s="11">
        <v>0</v>
      </c>
      <c r="J17" s="6">
        <v>200</v>
      </c>
      <c r="K17" s="6">
        <f t="shared" si="0"/>
        <v>0</v>
      </c>
    </row>
    <row r="18" spans="1:11">
      <c r="A18" s="43"/>
      <c r="B18" s="44"/>
      <c r="C18" s="25" t="s">
        <v>293</v>
      </c>
      <c r="D18" s="32" t="s">
        <v>312</v>
      </c>
      <c r="E18" s="47" t="s">
        <v>24</v>
      </c>
      <c r="F18" s="38"/>
      <c r="G18" s="36"/>
      <c r="H18" s="5" t="s">
        <v>20</v>
      </c>
      <c r="I18" s="11">
        <v>0</v>
      </c>
      <c r="J18" s="6">
        <v>600</v>
      </c>
      <c r="K18" s="6">
        <f t="shared" si="0"/>
        <v>0</v>
      </c>
    </row>
    <row r="19" spans="1:11">
      <c r="A19" s="43"/>
      <c r="B19" s="44"/>
      <c r="C19" s="25" t="s">
        <v>293</v>
      </c>
      <c r="D19" s="32" t="s">
        <v>313</v>
      </c>
      <c r="E19" s="47" t="s">
        <v>25</v>
      </c>
      <c r="F19" s="38"/>
      <c r="G19" s="36"/>
      <c r="H19" s="5" t="s">
        <v>20</v>
      </c>
      <c r="I19" s="11">
        <v>0</v>
      </c>
      <c r="J19" s="6">
        <v>660</v>
      </c>
      <c r="K19" s="6">
        <f t="shared" si="0"/>
        <v>0</v>
      </c>
    </row>
    <row r="20" spans="1:11">
      <c r="A20" s="43"/>
      <c r="B20" s="44"/>
      <c r="C20" s="25" t="s">
        <v>293</v>
      </c>
      <c r="D20" s="32" t="s">
        <v>314</v>
      </c>
      <c r="E20" s="47" t="s">
        <v>26</v>
      </c>
      <c r="F20" s="38"/>
      <c r="G20" s="36"/>
      <c r="H20" s="5" t="s">
        <v>20</v>
      </c>
      <c r="I20" s="11">
        <v>0</v>
      </c>
      <c r="J20" s="6">
        <v>1000</v>
      </c>
      <c r="K20" s="6">
        <f t="shared" si="0"/>
        <v>0</v>
      </c>
    </row>
    <row r="21" spans="1:11">
      <c r="A21" s="43"/>
      <c r="B21" s="44"/>
      <c r="C21" s="25" t="s">
        <v>293</v>
      </c>
      <c r="D21" s="32" t="s">
        <v>315</v>
      </c>
      <c r="E21" s="47" t="s">
        <v>27</v>
      </c>
      <c r="F21" s="38"/>
      <c r="G21" s="36"/>
      <c r="H21" s="5" t="s">
        <v>20</v>
      </c>
      <c r="I21" s="11">
        <v>0</v>
      </c>
      <c r="J21" s="6">
        <v>152.54</v>
      </c>
      <c r="K21" s="6">
        <f t="shared" si="0"/>
        <v>0</v>
      </c>
    </row>
    <row r="22" spans="1:11">
      <c r="A22" s="43"/>
      <c r="B22" s="44"/>
      <c r="C22" s="25" t="s">
        <v>293</v>
      </c>
      <c r="D22" s="32" t="s">
        <v>316</v>
      </c>
      <c r="E22" s="47" t="s">
        <v>28</v>
      </c>
      <c r="F22" s="38"/>
      <c r="G22" s="36"/>
      <c r="H22" s="5" t="s">
        <v>20</v>
      </c>
      <c r="I22" s="11">
        <v>0</v>
      </c>
      <c r="J22" s="6">
        <v>350</v>
      </c>
      <c r="K22" s="6">
        <f t="shared" si="0"/>
        <v>0</v>
      </c>
    </row>
    <row r="23" spans="1:11">
      <c r="A23" s="43"/>
      <c r="B23" s="44"/>
      <c r="C23" s="25" t="s">
        <v>293</v>
      </c>
      <c r="D23" s="32" t="s">
        <v>317</v>
      </c>
      <c r="E23" s="47" t="s">
        <v>29</v>
      </c>
      <c r="F23" s="38"/>
      <c r="G23" s="36"/>
      <c r="H23" s="5" t="s">
        <v>15</v>
      </c>
      <c r="I23" s="11">
        <v>0</v>
      </c>
      <c r="J23" s="6">
        <v>450</v>
      </c>
      <c r="K23" s="6">
        <f t="shared" si="0"/>
        <v>0</v>
      </c>
    </row>
    <row r="24" spans="1:11">
      <c r="A24" s="43"/>
      <c r="B24" s="44"/>
      <c r="C24" s="25" t="s">
        <v>293</v>
      </c>
      <c r="D24" s="32" t="s">
        <v>318</v>
      </c>
      <c r="E24" s="47" t="s">
        <v>30</v>
      </c>
      <c r="F24" s="38"/>
      <c r="G24" s="36"/>
      <c r="H24" s="5" t="s">
        <v>20</v>
      </c>
      <c r="I24" s="11">
        <v>0</v>
      </c>
      <c r="J24" s="6">
        <v>500</v>
      </c>
      <c r="K24" s="6">
        <f t="shared" si="0"/>
        <v>0</v>
      </c>
    </row>
    <row r="25" spans="1:11">
      <c r="A25" s="43"/>
      <c r="B25" s="44"/>
      <c r="C25" s="25" t="s">
        <v>293</v>
      </c>
      <c r="D25" s="32" t="s">
        <v>319</v>
      </c>
      <c r="E25" s="47" t="s">
        <v>31</v>
      </c>
      <c r="F25" s="38"/>
      <c r="G25" s="36"/>
      <c r="H25" s="5" t="s">
        <v>20</v>
      </c>
      <c r="I25" s="11">
        <v>0</v>
      </c>
      <c r="J25" s="6">
        <v>510</v>
      </c>
      <c r="K25" s="6">
        <f t="shared" si="0"/>
        <v>0</v>
      </c>
    </row>
    <row r="26" spans="1:11">
      <c r="A26" s="43"/>
      <c r="B26" s="44"/>
      <c r="C26" s="25" t="s">
        <v>293</v>
      </c>
      <c r="D26" s="32" t="s">
        <v>320</v>
      </c>
      <c r="E26" s="47" t="s">
        <v>32</v>
      </c>
      <c r="F26" s="38"/>
      <c r="G26" s="36"/>
      <c r="H26" s="5" t="s">
        <v>20</v>
      </c>
      <c r="I26" s="11">
        <v>0</v>
      </c>
      <c r="J26" s="6">
        <v>650</v>
      </c>
      <c r="K26" s="6">
        <f t="shared" si="0"/>
        <v>0</v>
      </c>
    </row>
    <row r="27" spans="1:11">
      <c r="A27" s="43"/>
      <c r="B27" s="44"/>
      <c r="C27" s="25" t="s">
        <v>293</v>
      </c>
      <c r="D27" s="32" t="s">
        <v>321</v>
      </c>
      <c r="E27" s="47" t="s">
        <v>33</v>
      </c>
      <c r="F27" s="38"/>
      <c r="G27" s="36"/>
      <c r="H27" s="5" t="s">
        <v>20</v>
      </c>
      <c r="I27" s="11">
        <v>0</v>
      </c>
      <c r="J27" s="6">
        <v>700</v>
      </c>
      <c r="K27" s="6">
        <f t="shared" si="0"/>
        <v>0</v>
      </c>
    </row>
    <row r="28" spans="1:11">
      <c r="A28" s="43"/>
      <c r="B28" s="44"/>
      <c r="C28" s="25" t="s">
        <v>293</v>
      </c>
      <c r="D28" s="32" t="s">
        <v>322</v>
      </c>
      <c r="E28" s="47" t="s">
        <v>34</v>
      </c>
      <c r="F28" s="38"/>
      <c r="G28" s="36"/>
      <c r="H28" s="5" t="s">
        <v>20</v>
      </c>
      <c r="I28" s="11">
        <v>0</v>
      </c>
      <c r="J28" s="6">
        <v>750</v>
      </c>
      <c r="K28" s="6">
        <f t="shared" si="0"/>
        <v>0</v>
      </c>
    </row>
    <row r="29" spans="1:11">
      <c r="A29" s="43"/>
      <c r="B29" s="44"/>
      <c r="C29" s="25" t="s">
        <v>293</v>
      </c>
      <c r="D29" s="32" t="s">
        <v>323</v>
      </c>
      <c r="E29" s="47" t="s">
        <v>35</v>
      </c>
      <c r="F29" s="38"/>
      <c r="G29" s="36"/>
      <c r="H29" s="5" t="s">
        <v>20</v>
      </c>
      <c r="I29" s="11">
        <v>0</v>
      </c>
      <c r="J29" s="6">
        <v>800</v>
      </c>
      <c r="K29" s="6">
        <f t="shared" si="0"/>
        <v>0</v>
      </c>
    </row>
    <row r="30" spans="1:11">
      <c r="A30" s="43"/>
      <c r="B30" s="44"/>
      <c r="C30" s="25" t="s">
        <v>293</v>
      </c>
      <c r="D30" s="32" t="s">
        <v>324</v>
      </c>
      <c r="E30" s="47" t="s">
        <v>36</v>
      </c>
      <c r="F30" s="38"/>
      <c r="G30" s="36"/>
      <c r="H30" s="5" t="s">
        <v>20</v>
      </c>
      <c r="I30" s="11">
        <v>0</v>
      </c>
      <c r="J30" s="6">
        <v>850</v>
      </c>
      <c r="K30" s="6">
        <f t="shared" si="0"/>
        <v>0</v>
      </c>
    </row>
    <row r="31" spans="1:11">
      <c r="A31" s="43"/>
      <c r="B31" s="44"/>
      <c r="C31" s="25" t="s">
        <v>293</v>
      </c>
      <c r="D31" s="32" t="s">
        <v>325</v>
      </c>
      <c r="E31" s="47" t="s">
        <v>37</v>
      </c>
      <c r="F31" s="38"/>
      <c r="G31" s="36"/>
      <c r="H31" s="5" t="s">
        <v>20</v>
      </c>
      <c r="I31" s="11">
        <v>0</v>
      </c>
      <c r="J31" s="6">
        <v>950</v>
      </c>
      <c r="K31" s="6">
        <f t="shared" si="0"/>
        <v>0</v>
      </c>
    </row>
    <row r="32" spans="1:11">
      <c r="A32" s="43"/>
      <c r="B32" s="44"/>
      <c r="C32" s="26">
        <v>43376</v>
      </c>
      <c r="D32" s="32" t="s">
        <v>326</v>
      </c>
      <c r="E32" s="47" t="s">
        <v>38</v>
      </c>
      <c r="F32" s="38"/>
      <c r="G32" s="36"/>
      <c r="H32" s="5" t="s">
        <v>15</v>
      </c>
      <c r="I32" s="11">
        <v>0</v>
      </c>
      <c r="J32" s="6">
        <v>150</v>
      </c>
      <c r="K32" s="6">
        <f t="shared" si="0"/>
        <v>0</v>
      </c>
    </row>
    <row r="33" spans="1:11">
      <c r="A33" s="43"/>
      <c r="B33" s="44"/>
      <c r="C33" s="23">
        <v>42928</v>
      </c>
      <c r="D33" s="32" t="s">
        <v>327</v>
      </c>
      <c r="E33" s="47" t="s">
        <v>39</v>
      </c>
      <c r="F33" s="38"/>
      <c r="G33" s="36"/>
      <c r="H33" s="5" t="s">
        <v>9</v>
      </c>
      <c r="I33" s="11">
        <v>11</v>
      </c>
      <c r="J33" s="6">
        <v>501.51</v>
      </c>
      <c r="K33" s="6">
        <f t="shared" si="0"/>
        <v>5516.61</v>
      </c>
    </row>
    <row r="34" spans="1:11">
      <c r="A34" s="43"/>
      <c r="B34" s="44"/>
      <c r="C34" s="23">
        <v>42928</v>
      </c>
      <c r="D34" s="32" t="s">
        <v>328</v>
      </c>
      <c r="E34" s="47" t="s">
        <v>40</v>
      </c>
      <c r="F34" s="38"/>
      <c r="G34" s="36"/>
      <c r="H34" s="5" t="s">
        <v>9</v>
      </c>
      <c r="I34" s="11">
        <v>14</v>
      </c>
      <c r="J34" s="6">
        <v>554.6</v>
      </c>
      <c r="K34" s="6">
        <f t="shared" si="0"/>
        <v>7764.4000000000005</v>
      </c>
    </row>
    <row r="35" spans="1:11">
      <c r="A35" s="43"/>
      <c r="B35" s="44"/>
      <c r="C35" s="23">
        <v>42928</v>
      </c>
      <c r="D35" s="32" t="s">
        <v>329</v>
      </c>
      <c r="E35" s="47" t="s">
        <v>41</v>
      </c>
      <c r="F35" s="38"/>
      <c r="G35" s="36"/>
      <c r="H35" s="5" t="s">
        <v>9</v>
      </c>
      <c r="I35" s="11">
        <v>8</v>
      </c>
      <c r="J35" s="6">
        <v>840.16</v>
      </c>
      <c r="K35" s="6">
        <f t="shared" si="0"/>
        <v>6721.28</v>
      </c>
    </row>
    <row r="36" spans="1:11">
      <c r="A36" s="45"/>
      <c r="B36" s="46"/>
      <c r="C36" s="22"/>
      <c r="D36" s="33"/>
      <c r="E36" s="48" t="s">
        <v>10</v>
      </c>
      <c r="F36" s="38"/>
      <c r="G36" s="36"/>
      <c r="H36" s="7">
        <v>27</v>
      </c>
      <c r="I36" s="12">
        <f>SUM(I9:I35)</f>
        <v>61</v>
      </c>
      <c r="J36" s="8">
        <v>106597.04</v>
      </c>
      <c r="K36" s="8">
        <f>+K35+K34+K33+K32+K31+K30+K29+K28+K27+K26+K25+K21+K22+K23+K24+K20+K19+K18+K17+K16+K15+K14+K12+K13+K11+K10+K9</f>
        <v>24915.09</v>
      </c>
    </row>
    <row r="37" spans="1:11">
      <c r="A37" s="41" t="s">
        <v>42</v>
      </c>
      <c r="B37" s="42"/>
      <c r="C37" s="23" t="s">
        <v>294</v>
      </c>
      <c r="D37" s="32" t="s">
        <v>330</v>
      </c>
      <c r="E37" s="47" t="s">
        <v>43</v>
      </c>
      <c r="F37" s="38"/>
      <c r="G37" s="36"/>
      <c r="H37" s="5" t="s">
        <v>9</v>
      </c>
      <c r="I37" s="11">
        <v>0</v>
      </c>
      <c r="J37" s="6">
        <v>265.5</v>
      </c>
      <c r="K37" s="6">
        <f>+I37*J37</f>
        <v>0</v>
      </c>
    </row>
    <row r="38" spans="1:11">
      <c r="A38" s="45"/>
      <c r="B38" s="46"/>
      <c r="C38" s="22"/>
      <c r="D38" s="32" t="s">
        <v>331</v>
      </c>
      <c r="E38" s="48" t="s">
        <v>10</v>
      </c>
      <c r="F38" s="38"/>
      <c r="G38" s="36"/>
      <c r="H38" s="7">
        <v>1</v>
      </c>
      <c r="I38" s="12">
        <v>0</v>
      </c>
      <c r="J38" s="8">
        <v>265.5</v>
      </c>
      <c r="K38" s="8">
        <v>0</v>
      </c>
    </row>
    <row r="39" spans="1:11">
      <c r="A39" s="41" t="s">
        <v>44</v>
      </c>
      <c r="B39" s="42"/>
      <c r="C39" s="24" t="s">
        <v>295</v>
      </c>
      <c r="D39" s="32" t="s">
        <v>332</v>
      </c>
      <c r="E39" s="47" t="s">
        <v>45</v>
      </c>
      <c r="F39" s="38"/>
      <c r="G39" s="36"/>
      <c r="H39" s="5" t="s">
        <v>46</v>
      </c>
      <c r="I39" s="11">
        <v>0</v>
      </c>
      <c r="J39" s="6">
        <v>1250</v>
      </c>
      <c r="K39" s="6">
        <v>0</v>
      </c>
    </row>
    <row r="40" spans="1:11">
      <c r="A40" s="43"/>
      <c r="B40" s="44"/>
      <c r="C40" s="24" t="s">
        <v>295</v>
      </c>
      <c r="D40" s="32" t="s">
        <v>333</v>
      </c>
      <c r="E40" s="47" t="s">
        <v>47</v>
      </c>
      <c r="F40" s="38"/>
      <c r="G40" s="36"/>
      <c r="H40" s="5" t="s">
        <v>46</v>
      </c>
      <c r="I40" s="11">
        <v>0</v>
      </c>
      <c r="J40" s="6">
        <v>1646.01</v>
      </c>
      <c r="K40" s="6">
        <v>0</v>
      </c>
    </row>
    <row r="41" spans="1:11">
      <c r="A41" s="43"/>
      <c r="B41" s="44"/>
      <c r="C41" s="24" t="s">
        <v>295</v>
      </c>
      <c r="D41" s="32" t="s">
        <v>334</v>
      </c>
      <c r="E41" s="47" t="s">
        <v>48</v>
      </c>
      <c r="F41" s="38"/>
      <c r="G41" s="36"/>
      <c r="H41" s="5" t="s">
        <v>46</v>
      </c>
      <c r="I41" s="11">
        <v>0</v>
      </c>
      <c r="J41" s="6">
        <v>1115</v>
      </c>
      <c r="K41" s="6">
        <v>0</v>
      </c>
    </row>
    <row r="42" spans="1:11">
      <c r="A42" s="45"/>
      <c r="B42" s="46"/>
      <c r="C42" s="22"/>
      <c r="D42" s="33"/>
      <c r="E42" s="48" t="s">
        <v>10</v>
      </c>
      <c r="F42" s="38"/>
      <c r="G42" s="36"/>
      <c r="H42" s="7">
        <v>3</v>
      </c>
      <c r="I42" s="12">
        <v>0</v>
      </c>
      <c r="J42" s="8">
        <v>4011.01</v>
      </c>
      <c r="K42" s="8">
        <f>+K41+K40+K39</f>
        <v>0</v>
      </c>
    </row>
    <row r="43" spans="1:11">
      <c r="A43" s="41" t="s">
        <v>49</v>
      </c>
      <c r="B43" s="42"/>
      <c r="C43" s="24" t="s">
        <v>296</v>
      </c>
      <c r="D43" s="32" t="s">
        <v>335</v>
      </c>
      <c r="E43" s="47" t="s">
        <v>50</v>
      </c>
      <c r="F43" s="38"/>
      <c r="G43" s="36"/>
      <c r="H43" s="5" t="s">
        <v>51</v>
      </c>
      <c r="I43" s="11">
        <v>0</v>
      </c>
      <c r="J43" s="6">
        <v>238.53</v>
      </c>
      <c r="K43" s="6">
        <f>+I43*J43</f>
        <v>0</v>
      </c>
    </row>
    <row r="44" spans="1:11">
      <c r="A44" s="43"/>
      <c r="B44" s="44"/>
      <c r="C44" s="24" t="s">
        <v>296</v>
      </c>
      <c r="D44" s="32" t="s">
        <v>336</v>
      </c>
      <c r="E44" s="47" t="s">
        <v>52</v>
      </c>
      <c r="F44" s="38"/>
      <c r="G44" s="36"/>
      <c r="H44" s="5" t="s">
        <v>51</v>
      </c>
      <c r="I44" s="11">
        <v>0</v>
      </c>
      <c r="J44" s="6">
        <v>268.79000000000002</v>
      </c>
      <c r="K44" s="6">
        <f t="shared" ref="K44:K51" si="1">+I44*J44</f>
        <v>0</v>
      </c>
    </row>
    <row r="45" spans="1:11">
      <c r="A45" s="43"/>
      <c r="B45" s="44"/>
      <c r="C45" s="24" t="s">
        <v>296</v>
      </c>
      <c r="D45" s="32" t="s">
        <v>337</v>
      </c>
      <c r="E45" s="47" t="s">
        <v>53</v>
      </c>
      <c r="F45" s="38"/>
      <c r="G45" s="36"/>
      <c r="H45" s="5" t="s">
        <v>51</v>
      </c>
      <c r="I45" s="11">
        <v>9</v>
      </c>
      <c r="J45" s="6">
        <v>282.81</v>
      </c>
      <c r="K45" s="6">
        <f t="shared" si="1"/>
        <v>2545.29</v>
      </c>
    </row>
    <row r="46" spans="1:11">
      <c r="A46" s="43"/>
      <c r="B46" s="44"/>
      <c r="C46" s="24" t="s">
        <v>297</v>
      </c>
      <c r="D46" s="32" t="s">
        <v>338</v>
      </c>
      <c r="E46" s="47" t="s">
        <v>54</v>
      </c>
      <c r="F46" s="38"/>
      <c r="G46" s="36"/>
      <c r="H46" s="5" t="s">
        <v>51</v>
      </c>
      <c r="I46" s="11">
        <v>40</v>
      </c>
      <c r="J46" s="6">
        <v>1034.8599999999999</v>
      </c>
      <c r="K46" s="6">
        <f t="shared" si="1"/>
        <v>41394.399999999994</v>
      </c>
    </row>
    <row r="47" spans="1:11">
      <c r="A47" s="43"/>
      <c r="B47" s="44"/>
      <c r="C47" s="24" t="s">
        <v>296</v>
      </c>
      <c r="D47" s="32" t="s">
        <v>339</v>
      </c>
      <c r="E47" s="47" t="s">
        <v>55</v>
      </c>
      <c r="F47" s="38"/>
      <c r="G47" s="36"/>
      <c r="H47" s="5" t="s">
        <v>56</v>
      </c>
      <c r="I47" s="11">
        <v>6</v>
      </c>
      <c r="J47" s="6">
        <v>552.08000000000004</v>
      </c>
      <c r="K47" s="6">
        <f t="shared" si="1"/>
        <v>3312.4800000000005</v>
      </c>
    </row>
    <row r="48" spans="1:11">
      <c r="A48" s="43"/>
      <c r="B48" s="44"/>
      <c r="C48" s="24" t="s">
        <v>296</v>
      </c>
      <c r="D48" s="32" t="s">
        <v>340</v>
      </c>
      <c r="E48" s="47" t="s">
        <v>57</v>
      </c>
      <c r="F48" s="38"/>
      <c r="G48" s="36"/>
      <c r="H48" s="5" t="s">
        <v>56</v>
      </c>
      <c r="I48" s="11">
        <v>14</v>
      </c>
      <c r="J48" s="6">
        <v>326</v>
      </c>
      <c r="K48" s="6">
        <f t="shared" si="1"/>
        <v>4564</v>
      </c>
    </row>
    <row r="49" spans="1:11">
      <c r="A49" s="43"/>
      <c r="B49" s="44"/>
      <c r="C49" s="24" t="s">
        <v>296</v>
      </c>
      <c r="D49" s="32" t="s">
        <v>341</v>
      </c>
      <c r="E49" s="47" t="s">
        <v>58</v>
      </c>
      <c r="F49" s="38"/>
      <c r="G49" s="36"/>
      <c r="H49" s="5" t="s">
        <v>56</v>
      </c>
      <c r="I49" s="11">
        <v>1</v>
      </c>
      <c r="J49" s="6">
        <v>1726.09</v>
      </c>
      <c r="K49" s="6">
        <f t="shared" si="1"/>
        <v>1726.09</v>
      </c>
    </row>
    <row r="50" spans="1:11">
      <c r="A50" s="43"/>
      <c r="B50" s="44"/>
      <c r="C50" s="24" t="s">
        <v>296</v>
      </c>
      <c r="D50" s="32" t="s">
        <v>342</v>
      </c>
      <c r="E50" s="47" t="s">
        <v>59</v>
      </c>
      <c r="F50" s="38"/>
      <c r="G50" s="36"/>
      <c r="H50" s="5" t="s">
        <v>9</v>
      </c>
      <c r="I50" s="11">
        <v>36</v>
      </c>
      <c r="J50" s="6">
        <v>230.1</v>
      </c>
      <c r="K50" s="6">
        <f t="shared" si="1"/>
        <v>8283.6</v>
      </c>
    </row>
    <row r="51" spans="1:11">
      <c r="A51" s="43"/>
      <c r="B51" s="44"/>
      <c r="C51" s="24" t="s">
        <v>296</v>
      </c>
      <c r="D51" s="32" t="s">
        <v>343</v>
      </c>
      <c r="E51" s="47" t="s">
        <v>60</v>
      </c>
      <c r="F51" s="38"/>
      <c r="G51" s="36"/>
      <c r="H51" s="5" t="s">
        <v>61</v>
      </c>
      <c r="I51" s="11">
        <v>16</v>
      </c>
      <c r="J51" s="6">
        <v>30.98</v>
      </c>
      <c r="K51" s="6">
        <f t="shared" si="1"/>
        <v>495.68</v>
      </c>
    </row>
    <row r="52" spans="1:11">
      <c r="A52" s="45"/>
      <c r="B52" s="46"/>
      <c r="C52" s="22"/>
      <c r="D52" s="33"/>
      <c r="E52" s="48" t="s">
        <v>10</v>
      </c>
      <c r="F52" s="38"/>
      <c r="G52" s="36"/>
      <c r="H52" s="7">
        <v>9</v>
      </c>
      <c r="I52" s="12">
        <f>SUM(I43:I51)</f>
        <v>122</v>
      </c>
      <c r="J52" s="8">
        <v>4690.24</v>
      </c>
      <c r="K52" s="8">
        <f>+K51+K50+K49+K48+K47+K46+K45+K44+K43</f>
        <v>62321.54</v>
      </c>
    </row>
    <row r="53" spans="1:11">
      <c r="A53" s="41" t="s">
        <v>62</v>
      </c>
      <c r="B53" s="42"/>
      <c r="C53" s="24" t="s">
        <v>296</v>
      </c>
      <c r="D53" s="32" t="s">
        <v>344</v>
      </c>
      <c r="E53" s="47" t="s">
        <v>63</v>
      </c>
      <c r="F53" s="38"/>
      <c r="G53" s="36"/>
      <c r="H53" s="5" t="s">
        <v>9</v>
      </c>
      <c r="I53" s="11">
        <v>257</v>
      </c>
      <c r="J53" s="6">
        <v>7.6</v>
      </c>
      <c r="K53" s="6">
        <f>+I53*J53</f>
        <v>1953.1999999999998</v>
      </c>
    </row>
    <row r="54" spans="1:11">
      <c r="A54" s="43"/>
      <c r="B54" s="44"/>
      <c r="C54" s="24" t="s">
        <v>296</v>
      </c>
      <c r="D54" s="32" t="s">
        <v>345</v>
      </c>
      <c r="E54" s="47" t="s">
        <v>64</v>
      </c>
      <c r="F54" s="38"/>
      <c r="G54" s="36"/>
      <c r="H54" s="5" t="s">
        <v>9</v>
      </c>
      <c r="I54" s="11">
        <v>370</v>
      </c>
      <c r="J54" s="6">
        <v>3.8</v>
      </c>
      <c r="K54" s="6">
        <f t="shared" ref="K54:K64" si="2">+I54*J54</f>
        <v>1406</v>
      </c>
    </row>
    <row r="55" spans="1:11">
      <c r="A55" s="43"/>
      <c r="B55" s="44"/>
      <c r="C55" s="23">
        <v>42958</v>
      </c>
      <c r="D55" s="32" t="s">
        <v>346</v>
      </c>
      <c r="E55" s="47" t="s">
        <v>65</v>
      </c>
      <c r="F55" s="38"/>
      <c r="G55" s="36"/>
      <c r="H55" s="5" t="s">
        <v>9</v>
      </c>
      <c r="I55" s="11">
        <v>7507</v>
      </c>
      <c r="J55" s="6">
        <v>2.72</v>
      </c>
      <c r="K55" s="6">
        <f t="shared" si="2"/>
        <v>20419.04</v>
      </c>
    </row>
    <row r="56" spans="1:11">
      <c r="A56" s="43"/>
      <c r="B56" s="44"/>
      <c r="C56" s="23">
        <v>42958</v>
      </c>
      <c r="D56" s="32" t="s">
        <v>347</v>
      </c>
      <c r="E56" s="47" t="s">
        <v>66</v>
      </c>
      <c r="F56" s="38"/>
      <c r="G56" s="36"/>
      <c r="H56" s="5" t="s">
        <v>9</v>
      </c>
      <c r="I56" s="11">
        <v>149</v>
      </c>
      <c r="J56" s="6">
        <v>8.94</v>
      </c>
      <c r="K56" s="6">
        <f t="shared" si="2"/>
        <v>1332.06</v>
      </c>
    </row>
    <row r="57" spans="1:11">
      <c r="A57" s="43"/>
      <c r="B57" s="44"/>
      <c r="C57" s="23">
        <v>42958</v>
      </c>
      <c r="D57" s="32" t="s">
        <v>348</v>
      </c>
      <c r="E57" s="47" t="s">
        <v>67</v>
      </c>
      <c r="F57" s="38"/>
      <c r="G57" s="36"/>
      <c r="H57" s="5" t="s">
        <v>9</v>
      </c>
      <c r="I57" s="11">
        <v>0</v>
      </c>
      <c r="J57" s="6">
        <v>2.91</v>
      </c>
      <c r="K57" s="6">
        <f t="shared" si="2"/>
        <v>0</v>
      </c>
    </row>
    <row r="58" spans="1:11">
      <c r="A58" s="43"/>
      <c r="B58" s="44"/>
      <c r="C58" s="23">
        <v>42958</v>
      </c>
      <c r="D58" s="32" t="s">
        <v>349</v>
      </c>
      <c r="E58" s="47" t="s">
        <v>68</v>
      </c>
      <c r="F58" s="38"/>
      <c r="G58" s="36"/>
      <c r="H58" s="5" t="s">
        <v>9</v>
      </c>
      <c r="I58" s="11">
        <v>0</v>
      </c>
      <c r="J58" s="6">
        <v>12.8</v>
      </c>
      <c r="K58" s="6">
        <f t="shared" si="2"/>
        <v>0</v>
      </c>
    </row>
    <row r="59" spans="1:11">
      <c r="A59" s="43"/>
      <c r="B59" s="44"/>
      <c r="C59" s="23">
        <v>42958</v>
      </c>
      <c r="D59" s="32" t="s">
        <v>350</v>
      </c>
      <c r="E59" s="47" t="s">
        <v>69</v>
      </c>
      <c r="F59" s="38"/>
      <c r="G59" s="36"/>
      <c r="H59" s="5" t="s">
        <v>9</v>
      </c>
      <c r="I59" s="11">
        <v>4146</v>
      </c>
      <c r="J59" s="6">
        <v>6</v>
      </c>
      <c r="K59" s="6">
        <f t="shared" si="2"/>
        <v>24876</v>
      </c>
    </row>
    <row r="60" spans="1:11">
      <c r="A60" s="43"/>
      <c r="B60" s="44"/>
      <c r="C60" s="23">
        <v>42958</v>
      </c>
      <c r="D60" s="32" t="s">
        <v>351</v>
      </c>
      <c r="E60" s="47" t="s">
        <v>70</v>
      </c>
      <c r="F60" s="38"/>
      <c r="G60" s="36"/>
      <c r="H60" s="5" t="s">
        <v>9</v>
      </c>
      <c r="I60" s="11">
        <v>2553</v>
      </c>
      <c r="J60" s="6">
        <v>4.95</v>
      </c>
      <c r="K60" s="6">
        <f t="shared" si="2"/>
        <v>12637.35</v>
      </c>
    </row>
    <row r="61" spans="1:11">
      <c r="A61" s="43"/>
      <c r="B61" s="44"/>
      <c r="C61" s="23">
        <v>42958</v>
      </c>
      <c r="D61" s="32" t="s">
        <v>352</v>
      </c>
      <c r="E61" s="47" t="s">
        <v>71</v>
      </c>
      <c r="F61" s="38"/>
      <c r="G61" s="36"/>
      <c r="H61" s="5" t="s">
        <v>9</v>
      </c>
      <c r="I61" s="11">
        <v>49</v>
      </c>
      <c r="J61" s="6">
        <v>125.47</v>
      </c>
      <c r="K61" s="6">
        <f t="shared" si="2"/>
        <v>6148.03</v>
      </c>
    </row>
    <row r="62" spans="1:11">
      <c r="A62" s="43"/>
      <c r="B62" s="44"/>
      <c r="C62" s="23">
        <v>42958</v>
      </c>
      <c r="D62" s="32" t="s">
        <v>353</v>
      </c>
      <c r="E62" s="47" t="s">
        <v>72</v>
      </c>
      <c r="F62" s="38"/>
      <c r="G62" s="36"/>
      <c r="H62" s="5" t="s">
        <v>9</v>
      </c>
      <c r="I62" s="11">
        <v>104</v>
      </c>
      <c r="J62" s="6">
        <v>125.47</v>
      </c>
      <c r="K62" s="6">
        <f t="shared" si="2"/>
        <v>13048.88</v>
      </c>
    </row>
    <row r="63" spans="1:11">
      <c r="A63" s="43"/>
      <c r="B63" s="44"/>
      <c r="C63" s="23">
        <v>42958</v>
      </c>
      <c r="D63" s="32" t="s">
        <v>354</v>
      </c>
      <c r="E63" s="47" t="s">
        <v>73</v>
      </c>
      <c r="F63" s="38"/>
      <c r="G63" s="36"/>
      <c r="H63" s="5" t="s">
        <v>61</v>
      </c>
      <c r="I63" s="11">
        <v>9</v>
      </c>
      <c r="J63" s="6">
        <v>750</v>
      </c>
      <c r="K63" s="6">
        <f t="shared" si="2"/>
        <v>6750</v>
      </c>
    </row>
    <row r="64" spans="1:11">
      <c r="A64" s="43"/>
      <c r="B64" s="44"/>
      <c r="C64" s="23">
        <v>42958</v>
      </c>
      <c r="D64" s="32" t="s">
        <v>355</v>
      </c>
      <c r="E64" s="47" t="s">
        <v>74</v>
      </c>
      <c r="F64" s="38"/>
      <c r="G64" s="36"/>
      <c r="H64" s="5" t="s">
        <v>9</v>
      </c>
      <c r="I64" s="11">
        <v>238</v>
      </c>
      <c r="J64" s="6">
        <v>1.26</v>
      </c>
      <c r="K64" s="6">
        <f t="shared" si="2"/>
        <v>299.88</v>
      </c>
    </row>
    <row r="65" spans="1:11">
      <c r="A65" s="45"/>
      <c r="B65" s="46"/>
      <c r="C65" s="22"/>
      <c r="D65" s="33"/>
      <c r="E65" s="48" t="s">
        <v>10</v>
      </c>
      <c r="F65" s="38"/>
      <c r="G65" s="36"/>
      <c r="H65" s="7">
        <v>12</v>
      </c>
      <c r="I65" s="12">
        <f>SUM(I53:I64)</f>
        <v>15382</v>
      </c>
      <c r="J65" s="8">
        <v>1051.92</v>
      </c>
      <c r="K65" s="8">
        <f>+K64+K63+K62+K61+K60+K59+K58+K57+K56+K55+K54+K53</f>
        <v>88870.439999999988</v>
      </c>
    </row>
    <row r="66" spans="1:11">
      <c r="A66" s="41" t="s">
        <v>75</v>
      </c>
      <c r="B66" s="42"/>
      <c r="C66" s="25">
        <v>42834</v>
      </c>
      <c r="D66" s="32" t="s">
        <v>356</v>
      </c>
      <c r="E66" s="47" t="s">
        <v>76</v>
      </c>
      <c r="F66" s="38"/>
      <c r="G66" s="36"/>
      <c r="H66" s="5" t="s">
        <v>51</v>
      </c>
      <c r="I66" s="13">
        <v>504</v>
      </c>
      <c r="J66" s="6">
        <v>938.1</v>
      </c>
      <c r="K66" s="6">
        <f>+I66*J66</f>
        <v>472802.4</v>
      </c>
    </row>
    <row r="67" spans="1:11">
      <c r="A67" s="43"/>
      <c r="B67" s="44"/>
      <c r="C67" s="23">
        <v>42834</v>
      </c>
      <c r="D67" s="32" t="s">
        <v>357</v>
      </c>
      <c r="E67" s="47" t="s">
        <v>77</v>
      </c>
      <c r="F67" s="38"/>
      <c r="G67" s="36"/>
      <c r="H67" s="5" t="s">
        <v>9</v>
      </c>
      <c r="I67" s="11">
        <v>290</v>
      </c>
      <c r="J67" s="6">
        <v>16.52</v>
      </c>
      <c r="K67" s="6">
        <f t="shared" ref="K67:K89" si="3">+I67*J67</f>
        <v>4790.8</v>
      </c>
    </row>
    <row r="68" spans="1:11">
      <c r="A68" s="43"/>
      <c r="B68" s="44"/>
      <c r="C68" s="23">
        <v>42834</v>
      </c>
      <c r="D68" s="32" t="s">
        <v>358</v>
      </c>
      <c r="E68" s="47" t="s">
        <v>78</v>
      </c>
      <c r="F68" s="38"/>
      <c r="G68" s="36"/>
      <c r="H68" s="5" t="s">
        <v>79</v>
      </c>
      <c r="I68" s="11">
        <v>18</v>
      </c>
      <c r="J68" s="6">
        <v>225</v>
      </c>
      <c r="K68" s="6">
        <f t="shared" si="3"/>
        <v>4050</v>
      </c>
    </row>
    <row r="69" spans="1:11">
      <c r="A69" s="43"/>
      <c r="B69" s="44"/>
      <c r="C69" s="23">
        <v>42834</v>
      </c>
      <c r="D69" s="32" t="s">
        <v>359</v>
      </c>
      <c r="E69" s="47" t="s">
        <v>80</v>
      </c>
      <c r="F69" s="38"/>
      <c r="G69" s="36"/>
      <c r="H69" s="5" t="s">
        <v>79</v>
      </c>
      <c r="I69" s="11">
        <v>8</v>
      </c>
      <c r="J69" s="6">
        <v>225.25</v>
      </c>
      <c r="K69" s="6">
        <f t="shared" si="3"/>
        <v>1802</v>
      </c>
    </row>
    <row r="70" spans="1:11">
      <c r="A70" s="43"/>
      <c r="B70" s="44"/>
      <c r="C70" s="23">
        <v>42834</v>
      </c>
      <c r="D70" s="32" t="s">
        <v>360</v>
      </c>
      <c r="E70" s="47" t="s">
        <v>81</v>
      </c>
      <c r="F70" s="38"/>
      <c r="G70" s="36"/>
      <c r="H70" s="5" t="s">
        <v>9</v>
      </c>
      <c r="I70" s="11">
        <v>14200</v>
      </c>
      <c r="J70" s="6">
        <v>0.31</v>
      </c>
      <c r="K70" s="6">
        <f t="shared" si="3"/>
        <v>4402</v>
      </c>
    </row>
    <row r="71" spans="1:11">
      <c r="A71" s="43"/>
      <c r="B71" s="44"/>
      <c r="C71" s="23">
        <v>42834</v>
      </c>
      <c r="D71" s="32" t="s">
        <v>361</v>
      </c>
      <c r="E71" s="47" t="s">
        <v>82</v>
      </c>
      <c r="F71" s="38"/>
      <c r="G71" s="36"/>
      <c r="H71" s="5" t="s">
        <v>79</v>
      </c>
      <c r="I71" s="11">
        <v>122</v>
      </c>
      <c r="J71" s="6">
        <v>348.1</v>
      </c>
      <c r="K71" s="6">
        <f t="shared" si="3"/>
        <v>42468.200000000004</v>
      </c>
    </row>
    <row r="72" spans="1:11">
      <c r="A72" s="43"/>
      <c r="B72" s="44"/>
      <c r="C72" s="23">
        <v>42834</v>
      </c>
      <c r="D72" s="32" t="s">
        <v>362</v>
      </c>
      <c r="E72" s="47" t="s">
        <v>83</v>
      </c>
      <c r="F72" s="38"/>
      <c r="G72" s="36"/>
      <c r="H72" s="5" t="s">
        <v>9</v>
      </c>
      <c r="I72" s="11">
        <v>199</v>
      </c>
      <c r="J72" s="6">
        <v>83</v>
      </c>
      <c r="K72" s="6">
        <f t="shared" si="3"/>
        <v>16517</v>
      </c>
    </row>
    <row r="73" spans="1:11">
      <c r="A73" s="43"/>
      <c r="B73" s="44"/>
      <c r="C73" s="23">
        <v>42834</v>
      </c>
      <c r="D73" s="32" t="s">
        <v>363</v>
      </c>
      <c r="E73" s="47" t="s">
        <v>84</v>
      </c>
      <c r="F73" s="38"/>
      <c r="G73" s="36"/>
      <c r="H73" s="5" t="s">
        <v>9</v>
      </c>
      <c r="I73" s="11">
        <v>441</v>
      </c>
      <c r="J73" s="6">
        <v>7.24</v>
      </c>
      <c r="K73" s="6">
        <f t="shared" si="3"/>
        <v>3192.84</v>
      </c>
    </row>
    <row r="74" spans="1:11">
      <c r="A74" s="43"/>
      <c r="B74" s="44"/>
      <c r="C74" s="23">
        <v>42834</v>
      </c>
      <c r="D74" s="32" t="s">
        <v>364</v>
      </c>
      <c r="E74" s="47" t="s">
        <v>85</v>
      </c>
      <c r="F74" s="38"/>
      <c r="G74" s="36"/>
      <c r="H74" s="5" t="s">
        <v>51</v>
      </c>
      <c r="I74" s="11">
        <v>284</v>
      </c>
      <c r="J74" s="6">
        <v>795</v>
      </c>
      <c r="K74" s="6">
        <f t="shared" si="3"/>
        <v>225780</v>
      </c>
    </row>
    <row r="75" spans="1:11">
      <c r="A75" s="43"/>
      <c r="B75" s="44"/>
      <c r="C75" s="23">
        <v>42834</v>
      </c>
      <c r="D75" s="32" t="s">
        <v>365</v>
      </c>
      <c r="E75" s="47" t="s">
        <v>86</v>
      </c>
      <c r="F75" s="38"/>
      <c r="G75" s="36"/>
      <c r="H75" s="5" t="s">
        <v>51</v>
      </c>
      <c r="I75" s="11">
        <v>92</v>
      </c>
      <c r="J75" s="6">
        <v>1300</v>
      </c>
      <c r="K75" s="6">
        <f t="shared" si="3"/>
        <v>119600</v>
      </c>
    </row>
    <row r="76" spans="1:11">
      <c r="A76" s="43"/>
      <c r="B76" s="44"/>
      <c r="C76" s="23">
        <v>42837</v>
      </c>
      <c r="D76" s="32" t="s">
        <v>366</v>
      </c>
      <c r="E76" s="47" t="s">
        <v>87</v>
      </c>
      <c r="F76" s="38"/>
      <c r="G76" s="36"/>
      <c r="H76" s="5" t="s">
        <v>51</v>
      </c>
      <c r="I76" s="11">
        <v>137</v>
      </c>
      <c r="J76" s="6">
        <v>1075</v>
      </c>
      <c r="K76" s="6">
        <f t="shared" si="3"/>
        <v>147275</v>
      </c>
    </row>
    <row r="77" spans="1:11">
      <c r="A77" s="43"/>
      <c r="B77" s="44"/>
      <c r="C77" s="23">
        <v>42834</v>
      </c>
      <c r="D77" s="32" t="s">
        <v>367</v>
      </c>
      <c r="E77" s="47" t="s">
        <v>88</v>
      </c>
      <c r="F77" s="38"/>
      <c r="G77" s="36"/>
      <c r="H77" s="5" t="s">
        <v>79</v>
      </c>
      <c r="I77" s="11">
        <v>10</v>
      </c>
      <c r="J77" s="6">
        <v>153.4</v>
      </c>
      <c r="K77" s="6">
        <f t="shared" si="3"/>
        <v>1534</v>
      </c>
    </row>
    <row r="78" spans="1:11">
      <c r="A78" s="43"/>
      <c r="B78" s="44"/>
      <c r="C78" s="23">
        <v>42834</v>
      </c>
      <c r="D78" s="32" t="s">
        <v>368</v>
      </c>
      <c r="E78" s="47" t="s">
        <v>89</v>
      </c>
      <c r="F78" s="38"/>
      <c r="G78" s="36"/>
      <c r="H78" s="5" t="s">
        <v>79</v>
      </c>
      <c r="I78" s="11">
        <v>13</v>
      </c>
      <c r="J78" s="6">
        <v>386.11</v>
      </c>
      <c r="K78" s="6">
        <f t="shared" si="3"/>
        <v>5019.43</v>
      </c>
    </row>
    <row r="79" spans="1:11">
      <c r="A79" s="43"/>
      <c r="B79" s="44"/>
      <c r="C79" s="23">
        <v>42834</v>
      </c>
      <c r="D79" s="32" t="s">
        <v>369</v>
      </c>
      <c r="E79" s="47" t="s">
        <v>90</v>
      </c>
      <c r="F79" s="38"/>
      <c r="G79" s="36"/>
      <c r="H79" s="5" t="s">
        <v>79</v>
      </c>
      <c r="I79" s="11">
        <v>10</v>
      </c>
      <c r="J79" s="6">
        <v>153.4</v>
      </c>
      <c r="K79" s="6">
        <f t="shared" si="3"/>
        <v>1534</v>
      </c>
    </row>
    <row r="80" spans="1:11">
      <c r="A80" s="43"/>
      <c r="B80" s="44"/>
      <c r="C80" s="23">
        <v>42834</v>
      </c>
      <c r="D80" s="32" t="s">
        <v>370</v>
      </c>
      <c r="E80" s="47" t="s">
        <v>91</v>
      </c>
      <c r="F80" s="38"/>
      <c r="G80" s="36"/>
      <c r="H80" s="5" t="s">
        <v>79</v>
      </c>
      <c r="I80" s="11">
        <v>18</v>
      </c>
      <c r="J80" s="6">
        <v>153.4</v>
      </c>
      <c r="K80" s="6">
        <f t="shared" si="3"/>
        <v>2761.2000000000003</v>
      </c>
    </row>
    <row r="81" spans="1:11">
      <c r="A81" s="43"/>
      <c r="B81" s="44"/>
      <c r="C81" s="23">
        <v>42834</v>
      </c>
      <c r="D81" s="32" t="s">
        <v>371</v>
      </c>
      <c r="E81" s="47" t="s">
        <v>92</v>
      </c>
      <c r="F81" s="38"/>
      <c r="G81" s="36"/>
      <c r="H81" s="5" t="s">
        <v>79</v>
      </c>
      <c r="I81" s="11">
        <v>30</v>
      </c>
      <c r="J81" s="6">
        <v>147.5</v>
      </c>
      <c r="K81" s="6">
        <f t="shared" si="3"/>
        <v>4425</v>
      </c>
    </row>
    <row r="82" spans="1:11">
      <c r="A82" s="43"/>
      <c r="B82" s="44"/>
      <c r="C82" s="23">
        <v>42928</v>
      </c>
      <c r="D82" s="32" t="s">
        <v>372</v>
      </c>
      <c r="E82" s="47" t="s">
        <v>93</v>
      </c>
      <c r="F82" s="38"/>
      <c r="G82" s="36"/>
      <c r="H82" s="5" t="s">
        <v>9</v>
      </c>
      <c r="I82" s="11">
        <v>3092</v>
      </c>
      <c r="J82" s="6">
        <v>3</v>
      </c>
      <c r="K82" s="6">
        <f t="shared" si="3"/>
        <v>9276</v>
      </c>
    </row>
    <row r="83" spans="1:11">
      <c r="A83" s="43"/>
      <c r="B83" s="44"/>
      <c r="C83" s="23">
        <v>42834</v>
      </c>
      <c r="D83" s="32" t="s">
        <v>373</v>
      </c>
      <c r="E83" s="47" t="s">
        <v>94</v>
      </c>
      <c r="F83" s="38"/>
      <c r="G83" s="36"/>
      <c r="H83" s="5" t="s">
        <v>79</v>
      </c>
      <c r="I83" s="11">
        <v>419</v>
      </c>
      <c r="J83" s="6">
        <v>188.8</v>
      </c>
      <c r="K83" s="6">
        <f t="shared" si="3"/>
        <v>79107.200000000012</v>
      </c>
    </row>
    <row r="84" spans="1:11">
      <c r="A84" s="43"/>
      <c r="B84" s="44"/>
      <c r="C84" s="23">
        <v>42834</v>
      </c>
      <c r="D84" s="32" t="s">
        <v>374</v>
      </c>
      <c r="E84" s="47" t="s">
        <v>95</v>
      </c>
      <c r="F84" s="38"/>
      <c r="G84" s="36"/>
      <c r="H84" s="5" t="s">
        <v>79</v>
      </c>
      <c r="I84" s="11">
        <v>0</v>
      </c>
      <c r="J84" s="6">
        <v>483.8</v>
      </c>
      <c r="K84" s="6">
        <f t="shared" si="3"/>
        <v>0</v>
      </c>
    </row>
    <row r="85" spans="1:11">
      <c r="A85" s="43"/>
      <c r="B85" s="44"/>
      <c r="C85" s="23">
        <v>42834</v>
      </c>
      <c r="D85" s="32" t="s">
        <v>375</v>
      </c>
      <c r="E85" s="47" t="s">
        <v>96</v>
      </c>
      <c r="F85" s="38"/>
      <c r="G85" s="36"/>
      <c r="H85" s="5" t="s">
        <v>79</v>
      </c>
      <c r="I85" s="11">
        <v>623</v>
      </c>
      <c r="J85" s="6">
        <v>188.8</v>
      </c>
      <c r="K85" s="6">
        <f t="shared" si="3"/>
        <v>117622.40000000001</v>
      </c>
    </row>
    <row r="86" spans="1:11">
      <c r="A86" s="43"/>
      <c r="B86" s="44"/>
      <c r="C86" s="23">
        <v>42834</v>
      </c>
      <c r="D86" s="32" t="s">
        <v>376</v>
      </c>
      <c r="E86" s="47" t="s">
        <v>97</v>
      </c>
      <c r="F86" s="38"/>
      <c r="G86" s="36"/>
      <c r="H86" s="5" t="s">
        <v>79</v>
      </c>
      <c r="I86" s="11">
        <v>10</v>
      </c>
      <c r="J86" s="6">
        <v>613.6</v>
      </c>
      <c r="K86" s="6">
        <f t="shared" si="3"/>
        <v>6136</v>
      </c>
    </row>
    <row r="87" spans="1:11">
      <c r="A87" s="43"/>
      <c r="B87" s="44"/>
      <c r="C87" s="23">
        <v>42834</v>
      </c>
      <c r="D87" s="32" t="s">
        <v>377</v>
      </c>
      <c r="E87" s="47" t="s">
        <v>98</v>
      </c>
      <c r="F87" s="38"/>
      <c r="G87" s="36"/>
      <c r="H87" s="5" t="s">
        <v>79</v>
      </c>
      <c r="I87" s="11">
        <v>419</v>
      </c>
      <c r="J87" s="6">
        <v>153.4</v>
      </c>
      <c r="K87" s="6">
        <f t="shared" si="3"/>
        <v>64274.600000000006</v>
      </c>
    </row>
    <row r="88" spans="1:11">
      <c r="A88" s="43"/>
      <c r="B88" s="44"/>
      <c r="C88" s="23">
        <v>42834</v>
      </c>
      <c r="D88" s="32" t="s">
        <v>378</v>
      </c>
      <c r="E88" s="47" t="s">
        <v>99</v>
      </c>
      <c r="F88" s="38"/>
      <c r="G88" s="36"/>
      <c r="H88" s="5" t="s">
        <v>79</v>
      </c>
      <c r="I88" s="11">
        <v>623</v>
      </c>
      <c r="J88" s="6">
        <v>153.4</v>
      </c>
      <c r="K88" s="6">
        <f t="shared" si="3"/>
        <v>95568.2</v>
      </c>
    </row>
    <row r="89" spans="1:11">
      <c r="A89" s="43"/>
      <c r="B89" s="44"/>
      <c r="C89" s="23">
        <v>42834</v>
      </c>
      <c r="D89" s="32" t="s">
        <v>379</v>
      </c>
      <c r="E89" s="47" t="s">
        <v>100</v>
      </c>
      <c r="F89" s="38"/>
      <c r="G89" s="36"/>
      <c r="H89" s="5" t="s">
        <v>79</v>
      </c>
      <c r="I89" s="11">
        <v>85</v>
      </c>
      <c r="J89" s="6">
        <v>153.4</v>
      </c>
      <c r="K89" s="6">
        <f t="shared" si="3"/>
        <v>13039</v>
      </c>
    </row>
    <row r="90" spans="1:11">
      <c r="A90" s="45"/>
      <c r="B90" s="46"/>
      <c r="C90" s="22"/>
      <c r="D90" s="33"/>
      <c r="E90" s="48" t="s">
        <v>10</v>
      </c>
      <c r="F90" s="38"/>
      <c r="G90" s="36"/>
      <c r="H90" s="7">
        <v>24</v>
      </c>
      <c r="I90" s="12">
        <f>SUM(I66:I89)</f>
        <v>21647</v>
      </c>
      <c r="J90" s="8">
        <v>7945.53</v>
      </c>
      <c r="K90" s="8">
        <f>+K89+K88+K87+K86+K85+K84+K83+K82+K81+K80+K79+K78+K77+K76+K75+K74+K73+K72+K71+K70+K69+K68+K67+K66</f>
        <v>1442977.27</v>
      </c>
    </row>
    <row r="91" spans="1:11">
      <c r="A91" s="41" t="s">
        <v>101</v>
      </c>
      <c r="B91" s="42"/>
      <c r="C91" s="24" t="s">
        <v>298</v>
      </c>
      <c r="D91" s="32" t="s">
        <v>380</v>
      </c>
      <c r="E91" s="47" t="s">
        <v>102</v>
      </c>
      <c r="F91" s="38"/>
      <c r="G91" s="36"/>
      <c r="H91" s="5" t="s">
        <v>9</v>
      </c>
      <c r="I91" s="11">
        <v>11</v>
      </c>
      <c r="J91" s="6">
        <v>200.6</v>
      </c>
      <c r="K91" s="6">
        <f>+I91*J91</f>
        <v>2206.6</v>
      </c>
    </row>
    <row r="92" spans="1:11">
      <c r="A92" s="43"/>
      <c r="B92" s="44"/>
      <c r="C92" s="24" t="s">
        <v>298</v>
      </c>
      <c r="D92" s="32" t="s">
        <v>381</v>
      </c>
      <c r="E92" s="47" t="s">
        <v>103</v>
      </c>
      <c r="F92" s="38"/>
      <c r="G92" s="36"/>
      <c r="H92" s="5" t="s">
        <v>9</v>
      </c>
      <c r="I92" s="11">
        <v>1</v>
      </c>
      <c r="J92" s="6">
        <v>278.29000000000002</v>
      </c>
      <c r="K92" s="6">
        <f t="shared" ref="K92:K106" si="4">+I92*J92</f>
        <v>278.29000000000002</v>
      </c>
    </row>
    <row r="93" spans="1:11">
      <c r="A93" s="43"/>
      <c r="B93" s="44"/>
      <c r="C93" s="24" t="s">
        <v>299</v>
      </c>
      <c r="D93" s="32" t="s">
        <v>382</v>
      </c>
      <c r="E93" s="47" t="s">
        <v>104</v>
      </c>
      <c r="F93" s="38"/>
      <c r="G93" s="36"/>
      <c r="H93" s="5" t="s">
        <v>9</v>
      </c>
      <c r="I93" s="11">
        <v>1</v>
      </c>
      <c r="J93" s="6">
        <v>8400</v>
      </c>
      <c r="K93" s="6">
        <f t="shared" si="4"/>
        <v>8400</v>
      </c>
    </row>
    <row r="94" spans="1:11">
      <c r="A94" s="43"/>
      <c r="B94" s="44"/>
      <c r="C94" s="24" t="s">
        <v>298</v>
      </c>
      <c r="D94" s="32" t="s">
        <v>383</v>
      </c>
      <c r="E94" s="47" t="s">
        <v>105</v>
      </c>
      <c r="F94" s="38"/>
      <c r="G94" s="36"/>
      <c r="H94" s="5" t="s">
        <v>9</v>
      </c>
      <c r="I94" s="11">
        <v>35</v>
      </c>
      <c r="J94" s="6">
        <v>165.29</v>
      </c>
      <c r="K94" s="6">
        <f t="shared" si="4"/>
        <v>5785.15</v>
      </c>
    </row>
    <row r="95" spans="1:11">
      <c r="A95" s="43"/>
      <c r="B95" s="44"/>
      <c r="C95" s="24" t="s">
        <v>298</v>
      </c>
      <c r="D95" s="32" t="s">
        <v>384</v>
      </c>
      <c r="E95" s="47" t="s">
        <v>106</v>
      </c>
      <c r="F95" s="38"/>
      <c r="G95" s="36"/>
      <c r="H95" s="5" t="s">
        <v>9</v>
      </c>
      <c r="I95" s="11">
        <v>37</v>
      </c>
      <c r="J95" s="6">
        <v>2.77</v>
      </c>
      <c r="K95" s="6">
        <f t="shared" si="4"/>
        <v>102.49</v>
      </c>
    </row>
    <row r="96" spans="1:11">
      <c r="A96" s="43"/>
      <c r="B96" s="44"/>
      <c r="C96" s="24" t="s">
        <v>298</v>
      </c>
      <c r="D96" s="32" t="s">
        <v>385</v>
      </c>
      <c r="E96" s="47" t="s">
        <v>107</v>
      </c>
      <c r="F96" s="38"/>
      <c r="G96" s="36"/>
      <c r="H96" s="5" t="s">
        <v>9</v>
      </c>
      <c r="I96" s="11">
        <v>207</v>
      </c>
      <c r="J96" s="6">
        <v>8.82</v>
      </c>
      <c r="K96" s="6">
        <f t="shared" si="4"/>
        <v>1825.74</v>
      </c>
    </row>
    <row r="97" spans="1:11">
      <c r="A97" s="43"/>
      <c r="B97" s="44"/>
      <c r="C97" s="24" t="s">
        <v>299</v>
      </c>
      <c r="D97" s="32" t="s">
        <v>386</v>
      </c>
      <c r="E97" s="47" t="s">
        <v>108</v>
      </c>
      <c r="F97" s="38"/>
      <c r="G97" s="36"/>
      <c r="H97" s="5" t="s">
        <v>9</v>
      </c>
      <c r="I97" s="11">
        <v>0</v>
      </c>
      <c r="J97" s="6">
        <v>1317.76</v>
      </c>
      <c r="K97" s="6">
        <f t="shared" si="4"/>
        <v>0</v>
      </c>
    </row>
    <row r="98" spans="1:11">
      <c r="A98" s="43"/>
      <c r="B98" s="44"/>
      <c r="C98" s="24" t="s">
        <v>298</v>
      </c>
      <c r="D98" s="32" t="s">
        <v>387</v>
      </c>
      <c r="E98" s="47" t="s">
        <v>109</v>
      </c>
      <c r="F98" s="38"/>
      <c r="G98" s="36"/>
      <c r="H98" s="5" t="s">
        <v>9</v>
      </c>
      <c r="I98" s="11">
        <v>0</v>
      </c>
      <c r="J98" s="6">
        <v>105</v>
      </c>
      <c r="K98" s="6">
        <f t="shared" si="4"/>
        <v>0</v>
      </c>
    </row>
    <row r="99" spans="1:11">
      <c r="A99" s="43"/>
      <c r="B99" s="44"/>
      <c r="C99" s="24" t="s">
        <v>298</v>
      </c>
      <c r="D99" s="32" t="s">
        <v>388</v>
      </c>
      <c r="E99" s="47" t="s">
        <v>110</v>
      </c>
      <c r="F99" s="38"/>
      <c r="G99" s="36"/>
      <c r="H99" s="5" t="s">
        <v>9</v>
      </c>
      <c r="I99" s="11">
        <v>0</v>
      </c>
      <c r="J99" s="6">
        <v>105</v>
      </c>
      <c r="K99" s="6">
        <f t="shared" si="4"/>
        <v>0</v>
      </c>
    </row>
    <row r="100" spans="1:11">
      <c r="A100" s="43"/>
      <c r="B100" s="44"/>
      <c r="C100" s="24" t="s">
        <v>299</v>
      </c>
      <c r="D100" s="32" t="s">
        <v>389</v>
      </c>
      <c r="E100" s="47" t="s">
        <v>111</v>
      </c>
      <c r="F100" s="38"/>
      <c r="G100" s="36"/>
      <c r="H100" s="5" t="s">
        <v>9</v>
      </c>
      <c r="I100" s="11">
        <v>2</v>
      </c>
      <c r="J100" s="6">
        <v>6300</v>
      </c>
      <c r="K100" s="6">
        <f t="shared" si="4"/>
        <v>12600</v>
      </c>
    </row>
    <row r="101" spans="1:11">
      <c r="A101" s="43"/>
      <c r="B101" s="44"/>
      <c r="C101" s="24" t="s">
        <v>298</v>
      </c>
      <c r="D101" s="32" t="s">
        <v>390</v>
      </c>
      <c r="E101" s="47" t="s">
        <v>112</v>
      </c>
      <c r="F101" s="38"/>
      <c r="G101" s="36"/>
      <c r="H101" s="5" t="s">
        <v>9</v>
      </c>
      <c r="I101" s="11">
        <v>20</v>
      </c>
      <c r="J101" s="6">
        <v>115.64</v>
      </c>
      <c r="K101" s="6">
        <f t="shared" si="4"/>
        <v>2312.8000000000002</v>
      </c>
    </row>
    <row r="102" spans="1:11">
      <c r="A102" s="43"/>
      <c r="B102" s="44"/>
      <c r="C102" s="24" t="s">
        <v>298</v>
      </c>
      <c r="D102" s="32" t="s">
        <v>391</v>
      </c>
      <c r="E102" s="47" t="s">
        <v>113</v>
      </c>
      <c r="F102" s="38"/>
      <c r="G102" s="36"/>
      <c r="H102" s="5" t="s">
        <v>15</v>
      </c>
      <c r="I102" s="11">
        <v>1</v>
      </c>
      <c r="J102" s="6">
        <v>74.5</v>
      </c>
      <c r="K102" s="6">
        <f t="shared" si="4"/>
        <v>74.5</v>
      </c>
    </row>
    <row r="103" spans="1:11">
      <c r="A103" s="43"/>
      <c r="B103" s="44"/>
      <c r="C103" s="24" t="s">
        <v>298</v>
      </c>
      <c r="D103" s="32" t="s">
        <v>392</v>
      </c>
      <c r="E103" s="47" t="s">
        <v>114</v>
      </c>
      <c r="F103" s="38"/>
      <c r="G103" s="36"/>
      <c r="H103" s="5" t="s">
        <v>9</v>
      </c>
      <c r="I103" s="11">
        <v>0</v>
      </c>
      <c r="J103" s="6">
        <v>540</v>
      </c>
      <c r="K103" s="6">
        <f t="shared" si="4"/>
        <v>0</v>
      </c>
    </row>
    <row r="104" spans="1:11">
      <c r="A104" s="43"/>
      <c r="B104" s="44"/>
      <c r="C104" s="24" t="s">
        <v>298</v>
      </c>
      <c r="D104" s="32" t="s">
        <v>393</v>
      </c>
      <c r="E104" s="47" t="s">
        <v>115</v>
      </c>
      <c r="F104" s="38"/>
      <c r="G104" s="36"/>
      <c r="H104" s="5" t="s">
        <v>9</v>
      </c>
      <c r="I104" s="11">
        <v>0</v>
      </c>
      <c r="J104" s="6">
        <v>332.66</v>
      </c>
      <c r="K104" s="6">
        <f t="shared" si="4"/>
        <v>0</v>
      </c>
    </row>
    <row r="105" spans="1:11">
      <c r="A105" s="43"/>
      <c r="B105" s="44"/>
      <c r="C105" s="24" t="s">
        <v>298</v>
      </c>
      <c r="D105" s="32" t="s">
        <v>394</v>
      </c>
      <c r="E105" s="47" t="s">
        <v>116</v>
      </c>
      <c r="F105" s="38"/>
      <c r="G105" s="36"/>
      <c r="H105" s="5" t="s">
        <v>9</v>
      </c>
      <c r="I105" s="11">
        <v>0</v>
      </c>
      <c r="J105" s="6">
        <v>540</v>
      </c>
      <c r="K105" s="6">
        <f t="shared" si="4"/>
        <v>0</v>
      </c>
    </row>
    <row r="106" spans="1:11">
      <c r="A106" s="43"/>
      <c r="B106" s="44"/>
      <c r="C106" s="24" t="s">
        <v>298</v>
      </c>
      <c r="D106" s="32" t="s">
        <v>395</v>
      </c>
      <c r="E106" s="47" t="s">
        <v>117</v>
      </c>
      <c r="F106" s="38"/>
      <c r="G106" s="36"/>
      <c r="H106" s="5" t="s">
        <v>9</v>
      </c>
      <c r="I106" s="11">
        <v>0</v>
      </c>
      <c r="J106" s="6">
        <v>540</v>
      </c>
      <c r="K106" s="6">
        <f t="shared" si="4"/>
        <v>0</v>
      </c>
    </row>
    <row r="107" spans="1:11">
      <c r="A107" s="45"/>
      <c r="B107" s="46"/>
      <c r="C107" s="22"/>
      <c r="D107" s="33"/>
      <c r="E107" s="48" t="s">
        <v>10</v>
      </c>
      <c r="F107" s="38"/>
      <c r="G107" s="36"/>
      <c r="H107" s="7">
        <v>16</v>
      </c>
      <c r="I107" s="12">
        <f>SUM(I91:I106)</f>
        <v>315</v>
      </c>
      <c r="J107" s="8">
        <v>19026.330000000002</v>
      </c>
      <c r="K107" s="8">
        <f>+K106+K105+K104+K103+K102+K101+K100+K99+K98+K97+K96+K95+K94+K93+K92+K91</f>
        <v>33585.57</v>
      </c>
    </row>
    <row r="108" spans="1:11">
      <c r="A108" s="41" t="s">
        <v>118</v>
      </c>
      <c r="B108" s="42"/>
      <c r="C108" s="24" t="s">
        <v>299</v>
      </c>
      <c r="D108" s="32" t="s">
        <v>396</v>
      </c>
      <c r="E108" s="47" t="s">
        <v>119</v>
      </c>
      <c r="F108" s="38"/>
      <c r="G108" s="36"/>
      <c r="H108" s="5" t="s">
        <v>9</v>
      </c>
      <c r="I108" s="11">
        <v>1</v>
      </c>
      <c r="J108" s="6">
        <v>17.91</v>
      </c>
      <c r="K108" s="6">
        <f>+I108*J108</f>
        <v>17.91</v>
      </c>
    </row>
    <row r="109" spans="1:11">
      <c r="A109" s="43"/>
      <c r="B109" s="44"/>
      <c r="C109" s="24" t="s">
        <v>299</v>
      </c>
      <c r="D109" s="32" t="s">
        <v>397</v>
      </c>
      <c r="E109" s="47" t="s">
        <v>120</v>
      </c>
      <c r="F109" s="38"/>
      <c r="G109" s="36"/>
      <c r="H109" s="5" t="s">
        <v>56</v>
      </c>
      <c r="I109" s="11">
        <v>26</v>
      </c>
      <c r="J109" s="6">
        <v>266.73</v>
      </c>
      <c r="K109" s="6">
        <f t="shared" ref="K109:K114" si="5">+I109*J109</f>
        <v>6934.9800000000005</v>
      </c>
    </row>
    <row r="110" spans="1:11">
      <c r="A110" s="43"/>
      <c r="B110" s="44"/>
      <c r="C110" s="24" t="s">
        <v>299</v>
      </c>
      <c r="D110" s="32" t="s">
        <v>398</v>
      </c>
      <c r="E110" s="47" t="s">
        <v>121</v>
      </c>
      <c r="F110" s="38"/>
      <c r="G110" s="36"/>
      <c r="H110" s="5" t="s">
        <v>9</v>
      </c>
      <c r="I110" s="11">
        <v>0</v>
      </c>
      <c r="J110" s="6">
        <v>572.29999999999995</v>
      </c>
      <c r="K110" s="6">
        <f t="shared" si="5"/>
        <v>0</v>
      </c>
    </row>
    <row r="111" spans="1:11">
      <c r="A111" s="43"/>
      <c r="B111" s="44"/>
      <c r="C111" s="24" t="s">
        <v>299</v>
      </c>
      <c r="D111" s="32" t="s">
        <v>399</v>
      </c>
      <c r="E111" s="47" t="s">
        <v>122</v>
      </c>
      <c r="F111" s="38"/>
      <c r="G111" s="36"/>
      <c r="H111" s="5" t="s">
        <v>9</v>
      </c>
      <c r="I111" s="11">
        <v>1</v>
      </c>
      <c r="J111" s="6">
        <v>2590</v>
      </c>
      <c r="K111" s="6">
        <f t="shared" si="5"/>
        <v>2590</v>
      </c>
    </row>
    <row r="112" spans="1:11">
      <c r="A112" s="43"/>
      <c r="B112" s="44"/>
      <c r="C112" s="24" t="s">
        <v>299</v>
      </c>
      <c r="D112" s="32" t="s">
        <v>400</v>
      </c>
      <c r="E112" s="47" t="s">
        <v>123</v>
      </c>
      <c r="F112" s="38"/>
      <c r="G112" s="36"/>
      <c r="H112" s="5" t="s">
        <v>9</v>
      </c>
      <c r="I112" s="11">
        <v>3</v>
      </c>
      <c r="J112" s="6">
        <v>2500</v>
      </c>
      <c r="K112" s="6">
        <f t="shared" si="5"/>
        <v>7500</v>
      </c>
    </row>
    <row r="113" spans="1:11">
      <c r="A113" s="43"/>
      <c r="B113" s="44"/>
      <c r="C113" s="24" t="s">
        <v>299</v>
      </c>
      <c r="D113" s="32" t="s">
        <v>401</v>
      </c>
      <c r="E113" s="47" t="s">
        <v>124</v>
      </c>
      <c r="F113" s="38"/>
      <c r="G113" s="36"/>
      <c r="H113" s="5" t="s">
        <v>9</v>
      </c>
      <c r="I113" s="11">
        <v>3</v>
      </c>
      <c r="J113" s="6">
        <v>90</v>
      </c>
      <c r="K113" s="6">
        <f t="shared" si="5"/>
        <v>270</v>
      </c>
    </row>
    <row r="114" spans="1:11">
      <c r="A114" s="43"/>
      <c r="B114" s="44"/>
      <c r="C114" s="24" t="s">
        <v>299</v>
      </c>
      <c r="D114" s="32" t="s">
        <v>402</v>
      </c>
      <c r="E114" s="47" t="s">
        <v>125</v>
      </c>
      <c r="F114" s="38"/>
      <c r="G114" s="36"/>
      <c r="H114" s="5" t="s">
        <v>9</v>
      </c>
      <c r="I114" s="11">
        <v>0</v>
      </c>
      <c r="J114" s="6">
        <v>32.24</v>
      </c>
      <c r="K114" s="6">
        <f t="shared" si="5"/>
        <v>0</v>
      </c>
    </row>
    <row r="115" spans="1:11">
      <c r="A115" s="45"/>
      <c r="B115" s="46"/>
      <c r="C115" s="22"/>
      <c r="D115" s="33"/>
      <c r="E115" s="48" t="s">
        <v>10</v>
      </c>
      <c r="F115" s="38"/>
      <c r="G115" s="36"/>
      <c r="H115" s="7">
        <v>7</v>
      </c>
      <c r="I115" s="12">
        <f>SUM(I108:I114)</f>
        <v>34</v>
      </c>
      <c r="J115" s="8">
        <v>6069.18</v>
      </c>
      <c r="K115" s="8">
        <f>+K114+K113+K112+K111+K110+K109+K108</f>
        <v>17312.89</v>
      </c>
    </row>
    <row r="116" spans="1:11">
      <c r="A116" s="41" t="s">
        <v>126</v>
      </c>
      <c r="B116" s="42"/>
      <c r="C116" s="26">
        <v>43286</v>
      </c>
      <c r="D116" s="32" t="s">
        <v>403</v>
      </c>
      <c r="E116" s="47" t="s">
        <v>127</v>
      </c>
      <c r="F116" s="38"/>
      <c r="G116" s="36"/>
      <c r="H116" s="5" t="s">
        <v>128</v>
      </c>
      <c r="I116" s="11">
        <v>300</v>
      </c>
      <c r="J116" s="6">
        <v>200</v>
      </c>
      <c r="K116" s="6">
        <v>60000</v>
      </c>
    </row>
    <row r="117" spans="1:11">
      <c r="A117" s="43"/>
      <c r="B117" s="44"/>
      <c r="C117" s="26">
        <v>43286</v>
      </c>
      <c r="D117" s="32" t="s">
        <v>404</v>
      </c>
      <c r="E117" s="47" t="s">
        <v>129</v>
      </c>
      <c r="F117" s="38"/>
      <c r="G117" s="36"/>
      <c r="H117" s="5" t="s">
        <v>128</v>
      </c>
      <c r="I117" s="11">
        <v>300</v>
      </c>
      <c r="J117" s="6">
        <v>300</v>
      </c>
      <c r="K117" s="6">
        <v>90000</v>
      </c>
    </row>
    <row r="118" spans="1:11">
      <c r="A118" s="43"/>
      <c r="B118" s="44"/>
      <c r="C118" s="26">
        <v>43286</v>
      </c>
      <c r="D118" s="32" t="s">
        <v>405</v>
      </c>
      <c r="E118" s="47" t="s">
        <v>130</v>
      </c>
      <c r="F118" s="38"/>
      <c r="G118" s="36"/>
      <c r="H118" s="5" t="s">
        <v>128</v>
      </c>
      <c r="I118" s="11">
        <v>300</v>
      </c>
      <c r="J118" s="6">
        <v>500</v>
      </c>
      <c r="K118" s="6">
        <v>150000</v>
      </c>
    </row>
    <row r="119" spans="1:11">
      <c r="A119" s="45"/>
      <c r="B119" s="46"/>
      <c r="C119" s="22"/>
      <c r="D119" s="33"/>
      <c r="E119" s="48" t="s">
        <v>10</v>
      </c>
      <c r="F119" s="38"/>
      <c r="G119" s="36"/>
      <c r="H119" s="7">
        <v>3</v>
      </c>
      <c r="I119" s="12">
        <v>900</v>
      </c>
      <c r="J119" s="8">
        <v>1000</v>
      </c>
      <c r="K119" s="8">
        <v>300000</v>
      </c>
    </row>
    <row r="120" spans="1:11">
      <c r="A120" s="41" t="s">
        <v>131</v>
      </c>
      <c r="B120" s="42"/>
      <c r="C120" s="23">
        <v>43051</v>
      </c>
      <c r="D120" s="32" t="s">
        <v>406</v>
      </c>
      <c r="E120" s="47" t="s">
        <v>132</v>
      </c>
      <c r="F120" s="38"/>
      <c r="G120" s="36"/>
      <c r="H120" s="5" t="s">
        <v>133</v>
      </c>
      <c r="I120" s="11">
        <v>0</v>
      </c>
      <c r="J120" s="6">
        <v>34</v>
      </c>
      <c r="K120" s="6">
        <f>+I120*J120</f>
        <v>0</v>
      </c>
    </row>
    <row r="121" spans="1:11">
      <c r="A121" s="43"/>
      <c r="B121" s="44"/>
      <c r="C121" s="23">
        <v>43051</v>
      </c>
      <c r="D121" s="32" t="s">
        <v>407</v>
      </c>
      <c r="E121" s="47" t="s">
        <v>134</v>
      </c>
      <c r="F121" s="38"/>
      <c r="G121" s="36"/>
      <c r="H121" s="5" t="s">
        <v>9</v>
      </c>
      <c r="I121" s="11">
        <v>0</v>
      </c>
      <c r="J121" s="6">
        <v>77.88</v>
      </c>
      <c r="K121" s="6">
        <f t="shared" ref="K121:K146" si="6">+I121*J121</f>
        <v>0</v>
      </c>
    </row>
    <row r="122" spans="1:11">
      <c r="A122" s="43"/>
      <c r="B122" s="44"/>
      <c r="C122" s="23">
        <v>43051</v>
      </c>
      <c r="D122" s="32" t="s">
        <v>408</v>
      </c>
      <c r="E122" s="47" t="s">
        <v>135</v>
      </c>
      <c r="F122" s="38"/>
      <c r="G122" s="36"/>
      <c r="H122" s="5" t="s">
        <v>9</v>
      </c>
      <c r="I122" s="11">
        <v>55</v>
      </c>
      <c r="J122" s="6">
        <v>18.68</v>
      </c>
      <c r="K122" s="6">
        <f t="shared" si="6"/>
        <v>1027.4000000000001</v>
      </c>
    </row>
    <row r="123" spans="1:11">
      <c r="A123" s="43"/>
      <c r="B123" s="44"/>
      <c r="C123" s="23">
        <v>43051</v>
      </c>
      <c r="D123" s="32" t="s">
        <v>409</v>
      </c>
      <c r="E123" s="47" t="s">
        <v>136</v>
      </c>
      <c r="F123" s="38"/>
      <c r="G123" s="36"/>
      <c r="H123" s="5" t="s">
        <v>137</v>
      </c>
      <c r="I123" s="11">
        <v>35</v>
      </c>
      <c r="J123" s="6">
        <v>129.80000000000001</v>
      </c>
      <c r="K123" s="6">
        <f t="shared" si="6"/>
        <v>4543</v>
      </c>
    </row>
    <row r="124" spans="1:11">
      <c r="A124" s="43"/>
      <c r="B124" s="44"/>
      <c r="C124" s="23">
        <v>43051</v>
      </c>
      <c r="D124" s="32" t="s">
        <v>410</v>
      </c>
      <c r="E124" s="47" t="s">
        <v>138</v>
      </c>
      <c r="F124" s="38"/>
      <c r="G124" s="36"/>
      <c r="H124" s="5" t="s">
        <v>137</v>
      </c>
      <c r="I124" s="11">
        <v>18</v>
      </c>
      <c r="J124" s="6">
        <v>227.74</v>
      </c>
      <c r="K124" s="6">
        <f t="shared" si="6"/>
        <v>4099.32</v>
      </c>
    </row>
    <row r="125" spans="1:11">
      <c r="A125" s="43"/>
      <c r="B125" s="44"/>
      <c r="C125" s="23">
        <v>43051</v>
      </c>
      <c r="D125" s="32" t="s">
        <v>411</v>
      </c>
      <c r="E125" s="47" t="s">
        <v>139</v>
      </c>
      <c r="F125" s="38"/>
      <c r="G125" s="36"/>
      <c r="H125" s="5" t="s">
        <v>137</v>
      </c>
      <c r="I125" s="11">
        <v>0</v>
      </c>
      <c r="J125" s="6">
        <v>105.02</v>
      </c>
      <c r="K125" s="6">
        <f t="shared" si="6"/>
        <v>0</v>
      </c>
    </row>
    <row r="126" spans="1:11">
      <c r="A126" s="43"/>
      <c r="B126" s="44"/>
      <c r="C126" s="23">
        <v>43051</v>
      </c>
      <c r="D126" s="32" t="s">
        <v>412</v>
      </c>
      <c r="E126" s="47" t="s">
        <v>140</v>
      </c>
      <c r="F126" s="38"/>
      <c r="G126" s="36"/>
      <c r="H126" s="5" t="s">
        <v>9</v>
      </c>
      <c r="I126" s="11">
        <v>2</v>
      </c>
      <c r="J126" s="6">
        <v>59</v>
      </c>
      <c r="K126" s="6">
        <f t="shared" si="6"/>
        <v>118</v>
      </c>
    </row>
    <row r="127" spans="1:11">
      <c r="A127" s="43"/>
      <c r="B127" s="44"/>
      <c r="C127" s="23">
        <v>43051</v>
      </c>
      <c r="D127" s="32" t="s">
        <v>413</v>
      </c>
      <c r="E127" s="47" t="s">
        <v>141</v>
      </c>
      <c r="F127" s="38"/>
      <c r="G127" s="36"/>
      <c r="H127" s="5" t="s">
        <v>9</v>
      </c>
      <c r="I127" s="11">
        <v>8</v>
      </c>
      <c r="J127" s="6">
        <v>716.26</v>
      </c>
      <c r="K127" s="6">
        <f t="shared" si="6"/>
        <v>5730.08</v>
      </c>
    </row>
    <row r="128" spans="1:11">
      <c r="A128" s="43"/>
      <c r="B128" s="44"/>
      <c r="C128" s="23">
        <v>43051</v>
      </c>
      <c r="D128" s="32" t="s">
        <v>414</v>
      </c>
      <c r="E128" s="47" t="s">
        <v>142</v>
      </c>
      <c r="F128" s="38"/>
      <c r="G128" s="36"/>
      <c r="H128" s="5" t="s">
        <v>9</v>
      </c>
      <c r="I128" s="11">
        <v>1</v>
      </c>
      <c r="J128" s="6">
        <v>125.38</v>
      </c>
      <c r="K128" s="6">
        <f t="shared" si="6"/>
        <v>125.38</v>
      </c>
    </row>
    <row r="129" spans="1:11">
      <c r="A129" s="43"/>
      <c r="B129" s="44"/>
      <c r="C129" s="23">
        <v>43051</v>
      </c>
      <c r="D129" s="32" t="s">
        <v>415</v>
      </c>
      <c r="E129" s="47" t="s">
        <v>143</v>
      </c>
      <c r="F129" s="38"/>
      <c r="G129" s="36"/>
      <c r="H129" s="5" t="s">
        <v>9</v>
      </c>
      <c r="I129" s="11">
        <v>3</v>
      </c>
      <c r="J129" s="6">
        <v>118</v>
      </c>
      <c r="K129" s="6">
        <f t="shared" si="6"/>
        <v>354</v>
      </c>
    </row>
    <row r="130" spans="1:11">
      <c r="A130" s="43"/>
      <c r="B130" s="44"/>
      <c r="C130" s="23">
        <v>43051</v>
      </c>
      <c r="D130" s="32" t="s">
        <v>416</v>
      </c>
      <c r="E130" s="47" t="s">
        <v>144</v>
      </c>
      <c r="F130" s="38"/>
      <c r="G130" s="36"/>
      <c r="H130" s="5" t="s">
        <v>9</v>
      </c>
      <c r="I130" s="11">
        <v>14</v>
      </c>
      <c r="J130" s="6">
        <v>77.66</v>
      </c>
      <c r="K130" s="6">
        <f t="shared" si="6"/>
        <v>1087.24</v>
      </c>
    </row>
    <row r="131" spans="1:11">
      <c r="A131" s="43"/>
      <c r="B131" s="44"/>
      <c r="C131" s="23">
        <v>43051</v>
      </c>
      <c r="D131" s="32" t="s">
        <v>417</v>
      </c>
      <c r="E131" s="47" t="s">
        <v>145</v>
      </c>
      <c r="F131" s="38"/>
      <c r="G131" s="36"/>
      <c r="H131" s="5" t="s">
        <v>9</v>
      </c>
      <c r="I131" s="11">
        <v>2</v>
      </c>
      <c r="J131" s="6">
        <v>530</v>
      </c>
      <c r="K131" s="6">
        <f t="shared" si="6"/>
        <v>1060</v>
      </c>
    </row>
    <row r="132" spans="1:11">
      <c r="A132" s="43"/>
      <c r="B132" s="44"/>
      <c r="C132" s="23">
        <v>43051</v>
      </c>
      <c r="D132" s="32" t="s">
        <v>418</v>
      </c>
      <c r="E132" s="47" t="s">
        <v>146</v>
      </c>
      <c r="F132" s="38"/>
      <c r="G132" s="36"/>
      <c r="H132" s="5" t="s">
        <v>9</v>
      </c>
      <c r="I132" s="11">
        <v>6</v>
      </c>
      <c r="J132" s="6">
        <v>359.5</v>
      </c>
      <c r="K132" s="6">
        <f t="shared" si="6"/>
        <v>2157</v>
      </c>
    </row>
    <row r="133" spans="1:11">
      <c r="A133" s="43"/>
      <c r="B133" s="44"/>
      <c r="C133" s="23">
        <v>43051</v>
      </c>
      <c r="D133" s="32" t="s">
        <v>419</v>
      </c>
      <c r="E133" s="47" t="s">
        <v>147</v>
      </c>
      <c r="F133" s="38"/>
      <c r="G133" s="36"/>
      <c r="H133" s="5" t="s">
        <v>9</v>
      </c>
      <c r="I133" s="11">
        <v>0</v>
      </c>
      <c r="J133" s="6">
        <v>17.7</v>
      </c>
      <c r="K133" s="6">
        <f t="shared" si="6"/>
        <v>0</v>
      </c>
    </row>
    <row r="134" spans="1:11">
      <c r="A134" s="43"/>
      <c r="B134" s="44"/>
      <c r="C134" s="23">
        <v>43051</v>
      </c>
      <c r="D134" s="32" t="s">
        <v>420</v>
      </c>
      <c r="E134" s="47" t="s">
        <v>148</v>
      </c>
      <c r="F134" s="38"/>
      <c r="G134" s="36"/>
      <c r="H134" s="5" t="s">
        <v>9</v>
      </c>
      <c r="I134" s="11">
        <v>2</v>
      </c>
      <c r="J134" s="6">
        <v>59</v>
      </c>
      <c r="K134" s="6">
        <f t="shared" si="6"/>
        <v>118</v>
      </c>
    </row>
    <row r="135" spans="1:11">
      <c r="A135" s="43"/>
      <c r="B135" s="44"/>
      <c r="C135" s="24" t="s">
        <v>290</v>
      </c>
      <c r="D135" s="32" t="s">
        <v>421</v>
      </c>
      <c r="E135" s="47" t="s">
        <v>149</v>
      </c>
      <c r="F135" s="38"/>
      <c r="G135" s="36"/>
      <c r="H135" s="5" t="s">
        <v>9</v>
      </c>
      <c r="I135" s="11">
        <v>495</v>
      </c>
      <c r="J135" s="6">
        <v>4.33</v>
      </c>
      <c r="K135" s="6">
        <f t="shared" si="6"/>
        <v>2143.35</v>
      </c>
    </row>
    <row r="136" spans="1:11">
      <c r="A136" s="43"/>
      <c r="B136" s="44"/>
      <c r="C136" s="24" t="s">
        <v>290</v>
      </c>
      <c r="D136" s="32" t="s">
        <v>422</v>
      </c>
      <c r="E136" s="47" t="s">
        <v>150</v>
      </c>
      <c r="F136" s="38"/>
      <c r="G136" s="36"/>
      <c r="H136" s="5" t="s">
        <v>9</v>
      </c>
      <c r="I136" s="11">
        <v>1200</v>
      </c>
      <c r="J136" s="6">
        <v>4.97</v>
      </c>
      <c r="K136" s="6">
        <f t="shared" si="6"/>
        <v>5964</v>
      </c>
    </row>
    <row r="137" spans="1:11">
      <c r="A137" s="43"/>
      <c r="B137" s="44"/>
      <c r="C137" s="23">
        <v>43051</v>
      </c>
      <c r="D137" s="32" t="s">
        <v>423</v>
      </c>
      <c r="E137" s="47" t="s">
        <v>151</v>
      </c>
      <c r="F137" s="38"/>
      <c r="G137" s="36"/>
      <c r="H137" s="5" t="s">
        <v>9</v>
      </c>
      <c r="I137" s="11">
        <v>400</v>
      </c>
      <c r="J137" s="6">
        <v>5.0199999999999996</v>
      </c>
      <c r="K137" s="6">
        <f t="shared" si="6"/>
        <v>2007.9999999999998</v>
      </c>
    </row>
    <row r="138" spans="1:11">
      <c r="A138" s="43"/>
      <c r="B138" s="44"/>
      <c r="C138" s="23">
        <v>43051</v>
      </c>
      <c r="D138" s="32" t="s">
        <v>424</v>
      </c>
      <c r="E138" s="47" t="s">
        <v>152</v>
      </c>
      <c r="F138" s="38"/>
      <c r="G138" s="36"/>
      <c r="H138" s="5" t="s">
        <v>15</v>
      </c>
      <c r="I138" s="11">
        <v>73</v>
      </c>
      <c r="J138" s="6">
        <v>47.2</v>
      </c>
      <c r="K138" s="6">
        <f t="shared" si="6"/>
        <v>3445.6000000000004</v>
      </c>
    </row>
    <row r="139" spans="1:11">
      <c r="A139" s="43"/>
      <c r="B139" s="44"/>
      <c r="C139" s="23">
        <v>43051</v>
      </c>
      <c r="D139" s="32" t="s">
        <v>425</v>
      </c>
      <c r="E139" s="47" t="s">
        <v>153</v>
      </c>
      <c r="F139" s="38"/>
      <c r="G139" s="36"/>
      <c r="H139" s="5" t="s">
        <v>15</v>
      </c>
      <c r="I139" s="11">
        <v>0</v>
      </c>
      <c r="J139" s="6">
        <v>177</v>
      </c>
      <c r="K139" s="6">
        <f t="shared" si="6"/>
        <v>0</v>
      </c>
    </row>
    <row r="140" spans="1:11">
      <c r="A140" s="43"/>
      <c r="B140" s="44"/>
      <c r="C140" s="23">
        <v>43051</v>
      </c>
      <c r="D140" s="32" t="s">
        <v>426</v>
      </c>
      <c r="E140" s="47" t="s">
        <v>154</v>
      </c>
      <c r="F140" s="38"/>
      <c r="G140" s="36"/>
      <c r="H140" s="5" t="s">
        <v>137</v>
      </c>
      <c r="I140" s="11">
        <v>0</v>
      </c>
      <c r="J140" s="6">
        <v>145.13999999999999</v>
      </c>
      <c r="K140" s="6">
        <f t="shared" si="6"/>
        <v>0</v>
      </c>
    </row>
    <row r="141" spans="1:11">
      <c r="A141" s="43"/>
      <c r="B141" s="44"/>
      <c r="C141" s="23">
        <v>43051</v>
      </c>
      <c r="D141" s="32" t="s">
        <v>427</v>
      </c>
      <c r="E141" s="47" t="s">
        <v>155</v>
      </c>
      <c r="F141" s="38"/>
      <c r="G141" s="36"/>
      <c r="H141" s="5" t="s">
        <v>137</v>
      </c>
      <c r="I141" s="11">
        <v>0</v>
      </c>
      <c r="J141" s="6">
        <v>156.94</v>
      </c>
      <c r="K141" s="6">
        <f t="shared" si="6"/>
        <v>0</v>
      </c>
    </row>
    <row r="142" spans="1:11">
      <c r="A142" s="43"/>
      <c r="B142" s="44"/>
      <c r="C142" s="23">
        <v>43051</v>
      </c>
      <c r="D142" s="32" t="s">
        <v>428</v>
      </c>
      <c r="E142" s="47" t="s">
        <v>156</v>
      </c>
      <c r="F142" s="38"/>
      <c r="G142" s="36"/>
      <c r="H142" s="5" t="s">
        <v>137</v>
      </c>
      <c r="I142" s="11">
        <v>24</v>
      </c>
      <c r="J142" s="6">
        <v>139.24</v>
      </c>
      <c r="K142" s="6">
        <f t="shared" si="6"/>
        <v>3341.76</v>
      </c>
    </row>
    <row r="143" spans="1:11">
      <c r="A143" s="43"/>
      <c r="B143" s="44"/>
      <c r="C143" s="23">
        <v>43051</v>
      </c>
      <c r="D143" s="32" t="s">
        <v>429</v>
      </c>
      <c r="E143" s="47" t="s">
        <v>157</v>
      </c>
      <c r="F143" s="38"/>
      <c r="G143" s="36"/>
      <c r="H143" s="5" t="s">
        <v>13</v>
      </c>
      <c r="I143" s="11">
        <v>0</v>
      </c>
      <c r="J143" s="6">
        <v>631.29999999999995</v>
      </c>
      <c r="K143" s="6">
        <f t="shared" si="6"/>
        <v>0</v>
      </c>
    </row>
    <row r="144" spans="1:11">
      <c r="A144" s="43"/>
      <c r="B144" s="44"/>
      <c r="C144" s="23">
        <v>43051</v>
      </c>
      <c r="D144" s="32" t="s">
        <v>430</v>
      </c>
      <c r="E144" s="47" t="s">
        <v>158</v>
      </c>
      <c r="F144" s="38"/>
      <c r="G144" s="36"/>
      <c r="H144" s="5" t="s">
        <v>9</v>
      </c>
      <c r="I144" s="11">
        <v>0</v>
      </c>
      <c r="J144" s="6">
        <v>12.53</v>
      </c>
      <c r="K144" s="6">
        <f t="shared" si="6"/>
        <v>0</v>
      </c>
    </row>
    <row r="145" spans="1:11">
      <c r="A145" s="43"/>
      <c r="B145" s="44"/>
      <c r="C145" s="23">
        <v>43051</v>
      </c>
      <c r="D145" s="32" t="s">
        <v>431</v>
      </c>
      <c r="E145" s="47" t="s">
        <v>159</v>
      </c>
      <c r="F145" s="38"/>
      <c r="G145" s="36"/>
      <c r="H145" s="5" t="s">
        <v>15</v>
      </c>
      <c r="I145" s="11">
        <v>446</v>
      </c>
      <c r="J145" s="6">
        <v>500</v>
      </c>
      <c r="K145" s="6">
        <f t="shared" si="6"/>
        <v>223000</v>
      </c>
    </row>
    <row r="146" spans="1:11">
      <c r="A146" s="43"/>
      <c r="B146" s="44"/>
      <c r="C146" s="23">
        <v>43051</v>
      </c>
      <c r="D146" s="32" t="s">
        <v>432</v>
      </c>
      <c r="E146" s="47" t="s">
        <v>160</v>
      </c>
      <c r="F146" s="38"/>
      <c r="G146" s="36"/>
      <c r="H146" s="5" t="s">
        <v>9</v>
      </c>
      <c r="I146" s="11">
        <v>37</v>
      </c>
      <c r="J146" s="6">
        <v>161.66</v>
      </c>
      <c r="K146" s="6">
        <f t="shared" si="6"/>
        <v>5981.42</v>
      </c>
    </row>
    <row r="147" spans="1:11">
      <c r="A147" s="45"/>
      <c r="B147" s="46"/>
      <c r="C147" s="22"/>
      <c r="D147" s="33"/>
      <c r="E147" s="48" t="s">
        <v>10</v>
      </c>
      <c r="F147" s="38"/>
      <c r="G147" s="36"/>
      <c r="H147" s="7">
        <v>27</v>
      </c>
      <c r="I147" s="12">
        <f>SUM(I120:I146)</f>
        <v>2821</v>
      </c>
      <c r="J147" s="8">
        <v>4640.95</v>
      </c>
      <c r="K147" s="8">
        <f>+K146+K145+K144+K143+K142+K141+K140+K139+K138+K137+K136+K135+K134+K133+K132+K131+K130+K129+K128+K127+K126+K125+K124+K123+K122+K121+K120</f>
        <v>266303.55000000005</v>
      </c>
    </row>
    <row r="148" spans="1:11">
      <c r="A148" s="41" t="s">
        <v>161</v>
      </c>
      <c r="B148" s="42"/>
      <c r="C148" s="24" t="s">
        <v>296</v>
      </c>
      <c r="D148" s="32" t="s">
        <v>433</v>
      </c>
      <c r="E148" s="47" t="s">
        <v>162</v>
      </c>
      <c r="F148" s="38"/>
      <c r="G148" s="36"/>
      <c r="H148" s="5" t="s">
        <v>9</v>
      </c>
      <c r="I148" s="11">
        <v>39</v>
      </c>
      <c r="J148" s="6">
        <v>64.900000000000006</v>
      </c>
      <c r="K148" s="6">
        <f>+I148*J148</f>
        <v>2531.1000000000004</v>
      </c>
    </row>
    <row r="149" spans="1:11">
      <c r="A149" s="43"/>
      <c r="B149" s="44"/>
      <c r="C149" s="24" t="s">
        <v>296</v>
      </c>
      <c r="D149" s="32" t="s">
        <v>434</v>
      </c>
      <c r="E149" s="47" t="s">
        <v>163</v>
      </c>
      <c r="F149" s="38"/>
      <c r="G149" s="36"/>
      <c r="H149" s="5" t="s">
        <v>56</v>
      </c>
      <c r="I149" s="11">
        <v>0</v>
      </c>
      <c r="J149" s="6">
        <v>29.5</v>
      </c>
      <c r="K149" s="6">
        <f t="shared" ref="K149:K212" si="7">+I149*J149</f>
        <v>0</v>
      </c>
    </row>
    <row r="150" spans="1:11">
      <c r="A150" s="43"/>
      <c r="B150" s="44"/>
      <c r="C150" s="24" t="s">
        <v>296</v>
      </c>
      <c r="D150" s="32" t="s">
        <v>435</v>
      </c>
      <c r="E150" s="47" t="s">
        <v>164</v>
      </c>
      <c r="F150" s="38"/>
      <c r="G150" s="36"/>
      <c r="H150" s="5" t="s">
        <v>9</v>
      </c>
      <c r="I150" s="11">
        <v>0</v>
      </c>
      <c r="J150" s="6">
        <v>6.86</v>
      </c>
      <c r="K150" s="6">
        <f t="shared" si="7"/>
        <v>0</v>
      </c>
    </row>
    <row r="151" spans="1:11">
      <c r="A151" s="43"/>
      <c r="B151" s="44"/>
      <c r="C151" s="24" t="s">
        <v>296</v>
      </c>
      <c r="D151" s="32" t="s">
        <v>436</v>
      </c>
      <c r="E151" s="47" t="s">
        <v>165</v>
      </c>
      <c r="F151" s="38"/>
      <c r="G151" s="36"/>
      <c r="H151" s="5" t="s">
        <v>9</v>
      </c>
      <c r="I151" s="11">
        <v>205</v>
      </c>
      <c r="J151" s="6">
        <v>6.86</v>
      </c>
      <c r="K151" s="6">
        <f t="shared" si="7"/>
        <v>1406.3</v>
      </c>
    </row>
    <row r="152" spans="1:11">
      <c r="A152" s="43"/>
      <c r="B152" s="44"/>
      <c r="C152" s="24" t="s">
        <v>296</v>
      </c>
      <c r="D152" s="32" t="s">
        <v>437</v>
      </c>
      <c r="E152" s="47" t="s">
        <v>166</v>
      </c>
      <c r="F152" s="38"/>
      <c r="G152" s="36"/>
      <c r="H152" s="5" t="s">
        <v>9</v>
      </c>
      <c r="I152" s="11">
        <v>660</v>
      </c>
      <c r="J152" s="6">
        <v>6.65</v>
      </c>
      <c r="K152" s="6">
        <f t="shared" si="7"/>
        <v>4389</v>
      </c>
    </row>
    <row r="153" spans="1:11">
      <c r="A153" s="43"/>
      <c r="B153" s="44"/>
      <c r="C153" s="24" t="s">
        <v>296</v>
      </c>
      <c r="D153" s="32" t="s">
        <v>438</v>
      </c>
      <c r="E153" s="47" t="s">
        <v>167</v>
      </c>
      <c r="F153" s="38"/>
      <c r="G153" s="36"/>
      <c r="H153" s="5" t="s">
        <v>9</v>
      </c>
      <c r="I153" s="11">
        <v>236</v>
      </c>
      <c r="J153" s="6">
        <v>3.05</v>
      </c>
      <c r="K153" s="6">
        <f t="shared" si="7"/>
        <v>719.8</v>
      </c>
    </row>
    <row r="154" spans="1:11">
      <c r="A154" s="43"/>
      <c r="B154" s="44"/>
      <c r="C154" s="24" t="s">
        <v>296</v>
      </c>
      <c r="D154" s="32" t="s">
        <v>439</v>
      </c>
      <c r="E154" s="47" t="s">
        <v>168</v>
      </c>
      <c r="F154" s="38"/>
      <c r="G154" s="36"/>
      <c r="H154" s="5" t="s">
        <v>9</v>
      </c>
      <c r="I154" s="11">
        <v>0</v>
      </c>
      <c r="J154" s="6">
        <v>23.6</v>
      </c>
      <c r="K154" s="6">
        <f t="shared" si="7"/>
        <v>0</v>
      </c>
    </row>
    <row r="155" spans="1:11">
      <c r="A155" s="43"/>
      <c r="B155" s="44"/>
      <c r="C155" s="24" t="s">
        <v>296</v>
      </c>
      <c r="D155" s="32" t="s">
        <v>440</v>
      </c>
      <c r="E155" s="47" t="s">
        <v>169</v>
      </c>
      <c r="F155" s="38"/>
      <c r="G155" s="36"/>
      <c r="H155" s="5" t="s">
        <v>9</v>
      </c>
      <c r="I155" s="11">
        <v>0</v>
      </c>
      <c r="J155" s="6">
        <v>14.75</v>
      </c>
      <c r="K155" s="6">
        <f t="shared" si="7"/>
        <v>0</v>
      </c>
    </row>
    <row r="156" spans="1:11">
      <c r="A156" s="43"/>
      <c r="B156" s="44"/>
      <c r="C156" s="24" t="s">
        <v>296</v>
      </c>
      <c r="D156" s="32" t="s">
        <v>441</v>
      </c>
      <c r="E156" s="47" t="s">
        <v>170</v>
      </c>
      <c r="F156" s="38"/>
      <c r="G156" s="36"/>
      <c r="H156" s="5" t="s">
        <v>56</v>
      </c>
      <c r="I156" s="11">
        <v>7</v>
      </c>
      <c r="J156" s="6">
        <v>41.97</v>
      </c>
      <c r="K156" s="6">
        <f t="shared" si="7"/>
        <v>293.78999999999996</v>
      </c>
    </row>
    <row r="157" spans="1:11">
      <c r="A157" s="43"/>
      <c r="B157" s="44"/>
      <c r="C157" s="24" t="s">
        <v>296</v>
      </c>
      <c r="D157" s="32" t="s">
        <v>442</v>
      </c>
      <c r="E157" s="47" t="s">
        <v>171</v>
      </c>
      <c r="F157" s="38"/>
      <c r="G157" s="36"/>
      <c r="H157" s="5" t="s">
        <v>9</v>
      </c>
      <c r="I157" s="11">
        <v>48</v>
      </c>
      <c r="J157" s="6">
        <v>100.77</v>
      </c>
      <c r="K157" s="6">
        <f t="shared" si="7"/>
        <v>4836.96</v>
      </c>
    </row>
    <row r="158" spans="1:11">
      <c r="A158" s="43"/>
      <c r="B158" s="44"/>
      <c r="C158" s="24" t="s">
        <v>296</v>
      </c>
      <c r="D158" s="32" t="s">
        <v>443</v>
      </c>
      <c r="E158" s="47" t="s">
        <v>172</v>
      </c>
      <c r="F158" s="38"/>
      <c r="G158" s="36"/>
      <c r="H158" s="5" t="s">
        <v>9</v>
      </c>
      <c r="I158" s="11">
        <v>0</v>
      </c>
      <c r="J158" s="6">
        <v>45</v>
      </c>
      <c r="K158" s="6">
        <f t="shared" si="7"/>
        <v>0</v>
      </c>
    </row>
    <row r="159" spans="1:11">
      <c r="A159" s="43"/>
      <c r="B159" s="44"/>
      <c r="C159" s="24" t="s">
        <v>296</v>
      </c>
      <c r="D159" s="32" t="s">
        <v>444</v>
      </c>
      <c r="E159" s="47" t="s">
        <v>173</v>
      </c>
      <c r="F159" s="38"/>
      <c r="G159" s="36"/>
      <c r="H159" s="5" t="s">
        <v>9</v>
      </c>
      <c r="I159" s="11">
        <v>60</v>
      </c>
      <c r="J159" s="6">
        <v>177</v>
      </c>
      <c r="K159" s="6">
        <f t="shared" si="7"/>
        <v>10620</v>
      </c>
    </row>
    <row r="160" spans="1:11">
      <c r="A160" s="43"/>
      <c r="B160" s="44"/>
      <c r="C160" s="24" t="s">
        <v>296</v>
      </c>
      <c r="D160" s="32" t="s">
        <v>445</v>
      </c>
      <c r="E160" s="47" t="s">
        <v>174</v>
      </c>
      <c r="F160" s="38"/>
      <c r="G160" s="36"/>
      <c r="H160" s="5" t="s">
        <v>9</v>
      </c>
      <c r="I160" s="11">
        <v>10</v>
      </c>
      <c r="J160" s="6">
        <v>251.31</v>
      </c>
      <c r="K160" s="6">
        <f t="shared" si="7"/>
        <v>2513.1</v>
      </c>
    </row>
    <row r="161" spans="1:11">
      <c r="A161" s="43"/>
      <c r="B161" s="44"/>
      <c r="C161" s="24" t="s">
        <v>296</v>
      </c>
      <c r="D161" s="32" t="s">
        <v>446</v>
      </c>
      <c r="E161" s="47" t="s">
        <v>175</v>
      </c>
      <c r="F161" s="38"/>
      <c r="G161" s="36"/>
      <c r="H161" s="5" t="s">
        <v>9</v>
      </c>
      <c r="I161" s="11">
        <v>34</v>
      </c>
      <c r="J161" s="6">
        <v>37.840000000000003</v>
      </c>
      <c r="K161" s="6">
        <f t="shared" si="7"/>
        <v>1286.5600000000002</v>
      </c>
    </row>
    <row r="162" spans="1:11">
      <c r="A162" s="43"/>
      <c r="B162" s="44"/>
      <c r="C162" s="24" t="s">
        <v>296</v>
      </c>
      <c r="D162" s="32" t="s">
        <v>447</v>
      </c>
      <c r="E162" s="47" t="s">
        <v>176</v>
      </c>
      <c r="F162" s="38"/>
      <c r="G162" s="36"/>
      <c r="H162" s="5" t="s">
        <v>56</v>
      </c>
      <c r="I162" s="11">
        <v>0</v>
      </c>
      <c r="J162" s="6">
        <v>29.73</v>
      </c>
      <c r="K162" s="6">
        <f t="shared" si="7"/>
        <v>0</v>
      </c>
    </row>
    <row r="163" spans="1:11">
      <c r="A163" s="43"/>
      <c r="B163" s="44"/>
      <c r="C163" s="24" t="s">
        <v>296</v>
      </c>
      <c r="D163" s="32" t="s">
        <v>448</v>
      </c>
      <c r="E163" s="47" t="s">
        <v>177</v>
      </c>
      <c r="F163" s="38"/>
      <c r="G163" s="36"/>
      <c r="H163" s="5" t="s">
        <v>56</v>
      </c>
      <c r="I163" s="11">
        <v>33</v>
      </c>
      <c r="J163" s="6">
        <v>13.21</v>
      </c>
      <c r="K163" s="6">
        <f t="shared" si="7"/>
        <v>435.93</v>
      </c>
    </row>
    <row r="164" spans="1:11">
      <c r="A164" s="43"/>
      <c r="B164" s="44"/>
      <c r="C164" s="24" t="s">
        <v>296</v>
      </c>
      <c r="D164" s="32" t="s">
        <v>449</v>
      </c>
      <c r="E164" s="47" t="s">
        <v>178</v>
      </c>
      <c r="F164" s="38"/>
      <c r="G164" s="36"/>
      <c r="H164" s="5" t="s">
        <v>9</v>
      </c>
      <c r="I164" s="11">
        <v>0</v>
      </c>
      <c r="J164" s="6">
        <v>6.71</v>
      </c>
      <c r="K164" s="6">
        <f t="shared" si="7"/>
        <v>0</v>
      </c>
    </row>
    <row r="165" spans="1:11">
      <c r="A165" s="43"/>
      <c r="B165" s="44"/>
      <c r="C165" s="24" t="s">
        <v>296</v>
      </c>
      <c r="D165" s="32" t="s">
        <v>450</v>
      </c>
      <c r="E165" s="47" t="s">
        <v>179</v>
      </c>
      <c r="F165" s="38"/>
      <c r="G165" s="36"/>
      <c r="H165" s="5" t="s">
        <v>9</v>
      </c>
      <c r="I165" s="11">
        <v>0</v>
      </c>
      <c r="J165" s="6">
        <v>6.71</v>
      </c>
      <c r="K165" s="6">
        <f t="shared" si="7"/>
        <v>0</v>
      </c>
    </row>
    <row r="166" spans="1:11">
      <c r="A166" s="43"/>
      <c r="B166" s="44"/>
      <c r="C166" s="24" t="s">
        <v>296</v>
      </c>
      <c r="D166" s="32" t="s">
        <v>451</v>
      </c>
      <c r="E166" s="47" t="s">
        <v>180</v>
      </c>
      <c r="F166" s="38"/>
      <c r="G166" s="36"/>
      <c r="H166" s="5" t="s">
        <v>9</v>
      </c>
      <c r="I166" s="11">
        <v>22</v>
      </c>
      <c r="J166" s="6">
        <v>88.5</v>
      </c>
      <c r="K166" s="6">
        <f t="shared" si="7"/>
        <v>1947</v>
      </c>
    </row>
    <row r="167" spans="1:11">
      <c r="A167" s="43"/>
      <c r="B167" s="44"/>
      <c r="C167" s="24" t="s">
        <v>296</v>
      </c>
      <c r="D167" s="32" t="s">
        <v>452</v>
      </c>
      <c r="E167" s="47" t="s">
        <v>181</v>
      </c>
      <c r="F167" s="38"/>
      <c r="G167" s="36"/>
      <c r="H167" s="5" t="s">
        <v>9</v>
      </c>
      <c r="I167" s="11">
        <v>92</v>
      </c>
      <c r="J167" s="6">
        <v>28.32</v>
      </c>
      <c r="K167" s="6">
        <f t="shared" si="7"/>
        <v>2605.44</v>
      </c>
    </row>
    <row r="168" spans="1:11">
      <c r="A168" s="43"/>
      <c r="B168" s="44"/>
      <c r="C168" s="24" t="s">
        <v>296</v>
      </c>
      <c r="D168" s="32" t="s">
        <v>453</v>
      </c>
      <c r="E168" s="47" t="s">
        <v>182</v>
      </c>
      <c r="F168" s="38"/>
      <c r="G168" s="36"/>
      <c r="H168" s="5" t="s">
        <v>9</v>
      </c>
      <c r="I168" s="11">
        <v>13</v>
      </c>
      <c r="J168" s="6">
        <v>41.13</v>
      </c>
      <c r="K168" s="6">
        <f t="shared" si="7"/>
        <v>534.69000000000005</v>
      </c>
    </row>
    <row r="169" spans="1:11">
      <c r="A169" s="43"/>
      <c r="B169" s="44"/>
      <c r="C169" s="24" t="s">
        <v>296</v>
      </c>
      <c r="D169" s="32" t="s">
        <v>454</v>
      </c>
      <c r="E169" s="47" t="s">
        <v>183</v>
      </c>
      <c r="F169" s="38"/>
      <c r="G169" s="36"/>
      <c r="H169" s="5" t="s">
        <v>9</v>
      </c>
      <c r="I169" s="11">
        <v>57</v>
      </c>
      <c r="J169" s="6">
        <v>4.2300000000000004</v>
      </c>
      <c r="K169" s="6">
        <f t="shared" si="7"/>
        <v>241.11</v>
      </c>
    </row>
    <row r="170" spans="1:11">
      <c r="A170" s="43"/>
      <c r="B170" s="44"/>
      <c r="C170" s="24" t="s">
        <v>296</v>
      </c>
      <c r="D170" s="32" t="s">
        <v>455</v>
      </c>
      <c r="E170" s="47" t="s">
        <v>184</v>
      </c>
      <c r="F170" s="38"/>
      <c r="G170" s="36"/>
      <c r="H170" s="5" t="s">
        <v>9</v>
      </c>
      <c r="I170" s="11">
        <v>0</v>
      </c>
      <c r="J170" s="6">
        <v>5.25</v>
      </c>
      <c r="K170" s="6">
        <f t="shared" si="7"/>
        <v>0</v>
      </c>
    </row>
    <row r="171" spans="1:11">
      <c r="A171" s="43"/>
      <c r="B171" s="44"/>
      <c r="C171" s="24" t="s">
        <v>296</v>
      </c>
      <c r="D171" s="32" t="s">
        <v>456</v>
      </c>
      <c r="E171" s="47" t="s">
        <v>185</v>
      </c>
      <c r="F171" s="38"/>
      <c r="G171" s="36"/>
      <c r="H171" s="5" t="s">
        <v>9</v>
      </c>
      <c r="I171" s="11">
        <v>257</v>
      </c>
      <c r="J171" s="6">
        <v>4.25</v>
      </c>
      <c r="K171" s="6">
        <f t="shared" si="7"/>
        <v>1092.25</v>
      </c>
    </row>
    <row r="172" spans="1:11">
      <c r="A172" s="43"/>
      <c r="B172" s="44"/>
      <c r="C172" s="24" t="s">
        <v>296</v>
      </c>
      <c r="D172" s="32" t="s">
        <v>457</v>
      </c>
      <c r="E172" s="47" t="s">
        <v>186</v>
      </c>
      <c r="F172" s="38"/>
      <c r="G172" s="36"/>
      <c r="H172" s="5" t="s">
        <v>9</v>
      </c>
      <c r="I172" s="11">
        <v>89</v>
      </c>
      <c r="J172" s="6">
        <v>1.05</v>
      </c>
      <c r="K172" s="6">
        <f t="shared" si="7"/>
        <v>93.45</v>
      </c>
    </row>
    <row r="173" spans="1:11">
      <c r="A173" s="43"/>
      <c r="B173" s="44"/>
      <c r="C173" s="24" t="s">
        <v>296</v>
      </c>
      <c r="D173" s="32" t="s">
        <v>458</v>
      </c>
      <c r="E173" s="47" t="s">
        <v>187</v>
      </c>
      <c r="F173" s="38"/>
      <c r="G173" s="36"/>
      <c r="H173" s="5" t="s">
        <v>9</v>
      </c>
      <c r="I173" s="11">
        <v>166</v>
      </c>
      <c r="J173" s="6">
        <v>3.39</v>
      </c>
      <c r="K173" s="6">
        <f t="shared" si="7"/>
        <v>562.74</v>
      </c>
    </row>
    <row r="174" spans="1:11">
      <c r="A174" s="43"/>
      <c r="B174" s="44"/>
      <c r="C174" s="24" t="s">
        <v>296</v>
      </c>
      <c r="D174" s="32" t="s">
        <v>459</v>
      </c>
      <c r="E174" s="47" t="s">
        <v>188</v>
      </c>
      <c r="F174" s="38"/>
      <c r="G174" s="36"/>
      <c r="H174" s="5" t="s">
        <v>9</v>
      </c>
      <c r="I174" s="11">
        <v>146</v>
      </c>
      <c r="J174" s="6">
        <v>2.95</v>
      </c>
      <c r="K174" s="6">
        <f t="shared" si="7"/>
        <v>430.70000000000005</v>
      </c>
    </row>
    <row r="175" spans="1:11">
      <c r="A175" s="43"/>
      <c r="B175" s="44"/>
      <c r="C175" s="24" t="s">
        <v>296</v>
      </c>
      <c r="D175" s="32" t="s">
        <v>460</v>
      </c>
      <c r="E175" s="47" t="s">
        <v>189</v>
      </c>
      <c r="F175" s="38"/>
      <c r="G175" s="36"/>
      <c r="H175" s="5" t="s">
        <v>9</v>
      </c>
      <c r="I175" s="11">
        <v>53</v>
      </c>
      <c r="J175" s="6">
        <v>16.989999999999998</v>
      </c>
      <c r="K175" s="6">
        <f t="shared" si="7"/>
        <v>900.46999999999991</v>
      </c>
    </row>
    <row r="176" spans="1:11">
      <c r="A176" s="43"/>
      <c r="B176" s="44"/>
      <c r="C176" s="24" t="s">
        <v>296</v>
      </c>
      <c r="D176" s="32" t="s">
        <v>461</v>
      </c>
      <c r="E176" s="47" t="s">
        <v>190</v>
      </c>
      <c r="F176" s="38"/>
      <c r="G176" s="36"/>
      <c r="H176" s="5" t="s">
        <v>9</v>
      </c>
      <c r="I176" s="11">
        <v>212</v>
      </c>
      <c r="J176" s="6">
        <v>18.899999999999999</v>
      </c>
      <c r="K176" s="6">
        <f t="shared" si="7"/>
        <v>4006.7999999999997</v>
      </c>
    </row>
    <row r="177" spans="1:11">
      <c r="A177" s="43"/>
      <c r="B177" s="44"/>
      <c r="C177" s="24" t="s">
        <v>296</v>
      </c>
      <c r="D177" s="32" t="s">
        <v>462</v>
      </c>
      <c r="E177" s="47" t="s">
        <v>191</v>
      </c>
      <c r="F177" s="38"/>
      <c r="G177" s="36"/>
      <c r="H177" s="5" t="s">
        <v>9</v>
      </c>
      <c r="I177" s="11">
        <v>244</v>
      </c>
      <c r="J177" s="6">
        <v>18.899999999999999</v>
      </c>
      <c r="K177" s="6">
        <f t="shared" si="7"/>
        <v>4611.5999999999995</v>
      </c>
    </row>
    <row r="178" spans="1:11">
      <c r="A178" s="43"/>
      <c r="B178" s="44"/>
      <c r="C178" s="24" t="s">
        <v>296</v>
      </c>
      <c r="D178" s="32" t="s">
        <v>463</v>
      </c>
      <c r="E178" s="47" t="s">
        <v>192</v>
      </c>
      <c r="F178" s="38"/>
      <c r="G178" s="36"/>
      <c r="H178" s="5" t="s">
        <v>9</v>
      </c>
      <c r="I178" s="11">
        <v>423</v>
      </c>
      <c r="J178" s="6">
        <v>18.91</v>
      </c>
      <c r="K178" s="6">
        <f t="shared" si="7"/>
        <v>7998.93</v>
      </c>
    </row>
    <row r="179" spans="1:11">
      <c r="A179" s="43"/>
      <c r="B179" s="44"/>
      <c r="C179" s="24" t="s">
        <v>296</v>
      </c>
      <c r="D179" s="32" t="s">
        <v>464</v>
      </c>
      <c r="E179" s="47" t="s">
        <v>193</v>
      </c>
      <c r="F179" s="38"/>
      <c r="G179" s="36"/>
      <c r="H179" s="5" t="s">
        <v>56</v>
      </c>
      <c r="I179" s="11">
        <v>35</v>
      </c>
      <c r="J179" s="6">
        <v>118.5</v>
      </c>
      <c r="K179" s="6">
        <f t="shared" si="7"/>
        <v>4147.5</v>
      </c>
    </row>
    <row r="180" spans="1:11">
      <c r="A180" s="43"/>
      <c r="B180" s="44"/>
      <c r="C180" s="24" t="s">
        <v>296</v>
      </c>
      <c r="D180" s="32" t="s">
        <v>465</v>
      </c>
      <c r="E180" s="47" t="s">
        <v>194</v>
      </c>
      <c r="F180" s="38"/>
      <c r="G180" s="36"/>
      <c r="H180" s="5" t="s">
        <v>9</v>
      </c>
      <c r="I180" s="11">
        <v>979</v>
      </c>
      <c r="J180" s="6">
        <v>4.04</v>
      </c>
      <c r="K180" s="6">
        <f t="shared" si="7"/>
        <v>3955.16</v>
      </c>
    </row>
    <row r="181" spans="1:11">
      <c r="A181" s="43"/>
      <c r="B181" s="44"/>
      <c r="C181" s="24" t="s">
        <v>296</v>
      </c>
      <c r="D181" s="32" t="s">
        <v>466</v>
      </c>
      <c r="E181" s="47" t="s">
        <v>195</v>
      </c>
      <c r="F181" s="38"/>
      <c r="G181" s="36"/>
      <c r="H181" s="5" t="s">
        <v>56</v>
      </c>
      <c r="I181" s="11">
        <v>21</v>
      </c>
      <c r="J181" s="6">
        <v>66.67</v>
      </c>
      <c r="K181" s="6">
        <f t="shared" si="7"/>
        <v>1400.07</v>
      </c>
    </row>
    <row r="182" spans="1:11">
      <c r="A182" s="43"/>
      <c r="B182" s="44"/>
      <c r="C182" s="24" t="s">
        <v>296</v>
      </c>
      <c r="D182" s="32" t="s">
        <v>467</v>
      </c>
      <c r="E182" s="47" t="s">
        <v>196</v>
      </c>
      <c r="F182" s="38"/>
      <c r="G182" s="36"/>
      <c r="H182" s="5" t="s">
        <v>56</v>
      </c>
      <c r="I182" s="11">
        <v>0</v>
      </c>
      <c r="J182" s="6">
        <v>44.6</v>
      </c>
      <c r="K182" s="6">
        <f t="shared" si="7"/>
        <v>0</v>
      </c>
    </row>
    <row r="183" spans="1:11">
      <c r="A183" s="43"/>
      <c r="B183" s="44"/>
      <c r="C183" s="24" t="s">
        <v>296</v>
      </c>
      <c r="D183" s="32" t="s">
        <v>468</v>
      </c>
      <c r="E183" s="47" t="s">
        <v>197</v>
      </c>
      <c r="F183" s="38"/>
      <c r="G183" s="36"/>
      <c r="H183" s="5" t="s">
        <v>9</v>
      </c>
      <c r="I183" s="11">
        <v>3</v>
      </c>
      <c r="J183" s="6">
        <v>107.42</v>
      </c>
      <c r="K183" s="6">
        <f t="shared" si="7"/>
        <v>322.26</v>
      </c>
    </row>
    <row r="184" spans="1:11">
      <c r="A184" s="43"/>
      <c r="B184" s="44"/>
      <c r="C184" s="24" t="s">
        <v>296</v>
      </c>
      <c r="D184" s="32" t="s">
        <v>469</v>
      </c>
      <c r="E184" s="47" t="s">
        <v>198</v>
      </c>
      <c r="F184" s="38"/>
      <c r="G184" s="36"/>
      <c r="H184" s="5" t="s">
        <v>56</v>
      </c>
      <c r="I184" s="11">
        <v>6</v>
      </c>
      <c r="J184" s="6">
        <v>16.52</v>
      </c>
      <c r="K184" s="6">
        <f t="shared" si="7"/>
        <v>99.12</v>
      </c>
    </row>
    <row r="185" spans="1:11">
      <c r="A185" s="43"/>
      <c r="B185" s="44"/>
      <c r="C185" s="24" t="s">
        <v>296</v>
      </c>
      <c r="D185" s="32" t="s">
        <v>470</v>
      </c>
      <c r="E185" s="47" t="s">
        <v>199</v>
      </c>
      <c r="F185" s="38"/>
      <c r="G185" s="36"/>
      <c r="H185" s="5" t="s">
        <v>56</v>
      </c>
      <c r="I185" s="11">
        <v>24</v>
      </c>
      <c r="J185" s="6">
        <v>47.05</v>
      </c>
      <c r="K185" s="6">
        <f t="shared" si="7"/>
        <v>1129.1999999999998</v>
      </c>
    </row>
    <row r="186" spans="1:11">
      <c r="A186" s="43"/>
      <c r="B186" s="44"/>
      <c r="C186" s="24" t="s">
        <v>296</v>
      </c>
      <c r="D186" s="32" t="s">
        <v>471</v>
      </c>
      <c r="E186" s="47" t="s">
        <v>200</v>
      </c>
      <c r="F186" s="38"/>
      <c r="G186" s="36"/>
      <c r="H186" s="5" t="s">
        <v>9</v>
      </c>
      <c r="I186" s="11">
        <v>86</v>
      </c>
      <c r="J186" s="6">
        <v>8.16</v>
      </c>
      <c r="K186" s="6">
        <f t="shared" si="7"/>
        <v>701.76</v>
      </c>
    </row>
    <row r="187" spans="1:11">
      <c r="A187" s="43"/>
      <c r="B187" s="44"/>
      <c r="C187" s="24" t="s">
        <v>296</v>
      </c>
      <c r="D187" s="32" t="s">
        <v>472</v>
      </c>
      <c r="E187" s="47" t="s">
        <v>201</v>
      </c>
      <c r="F187" s="38"/>
      <c r="G187" s="36"/>
      <c r="H187" s="5" t="s">
        <v>9</v>
      </c>
      <c r="I187" s="11">
        <v>15</v>
      </c>
      <c r="J187" s="6">
        <v>41.3</v>
      </c>
      <c r="K187" s="6">
        <f t="shared" si="7"/>
        <v>619.5</v>
      </c>
    </row>
    <row r="188" spans="1:11">
      <c r="A188" s="43"/>
      <c r="B188" s="44"/>
      <c r="C188" s="24" t="s">
        <v>296</v>
      </c>
      <c r="D188" s="32" t="s">
        <v>473</v>
      </c>
      <c r="E188" s="47" t="s">
        <v>202</v>
      </c>
      <c r="F188" s="38"/>
      <c r="G188" s="36"/>
      <c r="H188" s="5" t="s">
        <v>9</v>
      </c>
      <c r="I188" s="11">
        <v>13</v>
      </c>
      <c r="J188" s="6">
        <v>13.34</v>
      </c>
      <c r="K188" s="6">
        <f t="shared" si="7"/>
        <v>173.42</v>
      </c>
    </row>
    <row r="189" spans="1:11">
      <c r="A189" s="43"/>
      <c r="B189" s="44"/>
      <c r="C189" s="24" t="s">
        <v>296</v>
      </c>
      <c r="D189" s="32" t="s">
        <v>474</v>
      </c>
      <c r="E189" s="47" t="s">
        <v>203</v>
      </c>
      <c r="F189" s="38"/>
      <c r="G189" s="36"/>
      <c r="H189" s="5" t="s">
        <v>9</v>
      </c>
      <c r="I189" s="11">
        <v>41</v>
      </c>
      <c r="J189" s="6">
        <v>173.79</v>
      </c>
      <c r="K189" s="6">
        <f t="shared" si="7"/>
        <v>7125.3899999999994</v>
      </c>
    </row>
    <row r="190" spans="1:11">
      <c r="A190" s="43"/>
      <c r="B190" s="44"/>
      <c r="C190" s="24" t="s">
        <v>296</v>
      </c>
      <c r="D190" s="32" t="s">
        <v>475</v>
      </c>
      <c r="E190" s="47" t="s">
        <v>204</v>
      </c>
      <c r="F190" s="38"/>
      <c r="G190" s="36"/>
      <c r="H190" s="5" t="s">
        <v>9</v>
      </c>
      <c r="I190" s="11">
        <v>2</v>
      </c>
      <c r="J190" s="6">
        <v>233.05</v>
      </c>
      <c r="K190" s="6">
        <f t="shared" si="7"/>
        <v>466.1</v>
      </c>
    </row>
    <row r="191" spans="1:11">
      <c r="A191" s="43"/>
      <c r="B191" s="44"/>
      <c r="C191" s="24" t="s">
        <v>296</v>
      </c>
      <c r="D191" s="32" t="s">
        <v>476</v>
      </c>
      <c r="E191" s="47" t="s">
        <v>205</v>
      </c>
      <c r="F191" s="38"/>
      <c r="G191" s="36"/>
      <c r="H191" s="5" t="s">
        <v>9</v>
      </c>
      <c r="I191" s="11">
        <v>12</v>
      </c>
      <c r="J191" s="6">
        <v>13.76</v>
      </c>
      <c r="K191" s="6">
        <f t="shared" si="7"/>
        <v>165.12</v>
      </c>
    </row>
    <row r="192" spans="1:11">
      <c r="A192" s="43"/>
      <c r="B192" s="44"/>
      <c r="C192" s="24" t="s">
        <v>296</v>
      </c>
      <c r="D192" s="32" t="s">
        <v>477</v>
      </c>
      <c r="E192" s="47" t="s">
        <v>206</v>
      </c>
      <c r="F192" s="38"/>
      <c r="G192" s="36"/>
      <c r="H192" s="5" t="s">
        <v>9</v>
      </c>
      <c r="I192" s="11">
        <v>13</v>
      </c>
      <c r="J192" s="6">
        <v>13.76</v>
      </c>
      <c r="K192" s="6">
        <f t="shared" si="7"/>
        <v>178.88</v>
      </c>
    </row>
    <row r="193" spans="1:11">
      <c r="A193" s="43"/>
      <c r="B193" s="44"/>
      <c r="C193" s="24" t="s">
        <v>296</v>
      </c>
      <c r="D193" s="32" t="s">
        <v>478</v>
      </c>
      <c r="E193" s="47" t="s">
        <v>207</v>
      </c>
      <c r="F193" s="38"/>
      <c r="G193" s="36"/>
      <c r="H193" s="5" t="s">
        <v>56</v>
      </c>
      <c r="I193" s="11">
        <v>2</v>
      </c>
      <c r="J193" s="6">
        <v>26.39</v>
      </c>
      <c r="K193" s="6">
        <f t="shared" si="7"/>
        <v>52.78</v>
      </c>
    </row>
    <row r="194" spans="1:11">
      <c r="A194" s="43"/>
      <c r="B194" s="44"/>
      <c r="C194" s="24" t="s">
        <v>296</v>
      </c>
      <c r="D194" s="32" t="s">
        <v>479</v>
      </c>
      <c r="E194" s="47" t="s">
        <v>208</v>
      </c>
      <c r="F194" s="38"/>
      <c r="G194" s="36"/>
      <c r="H194" s="5" t="s">
        <v>56</v>
      </c>
      <c r="I194" s="11">
        <v>20</v>
      </c>
      <c r="J194" s="6">
        <v>65</v>
      </c>
      <c r="K194" s="6">
        <f t="shared" si="7"/>
        <v>1300</v>
      </c>
    </row>
    <row r="195" spans="1:11">
      <c r="A195" s="43"/>
      <c r="B195" s="44"/>
      <c r="C195" s="24" t="s">
        <v>296</v>
      </c>
      <c r="D195" s="32" t="s">
        <v>480</v>
      </c>
      <c r="E195" s="47" t="s">
        <v>209</v>
      </c>
      <c r="F195" s="38"/>
      <c r="G195" s="36"/>
      <c r="H195" s="5" t="s">
        <v>9</v>
      </c>
      <c r="I195" s="11">
        <v>31</v>
      </c>
      <c r="J195" s="6">
        <v>209.45</v>
      </c>
      <c r="K195" s="6">
        <f t="shared" si="7"/>
        <v>6492.95</v>
      </c>
    </row>
    <row r="196" spans="1:11">
      <c r="A196" s="43"/>
      <c r="B196" s="44"/>
      <c r="C196" s="24" t="s">
        <v>296</v>
      </c>
      <c r="D196" s="32" t="s">
        <v>481</v>
      </c>
      <c r="E196" s="47" t="s">
        <v>210</v>
      </c>
      <c r="F196" s="38"/>
      <c r="G196" s="36"/>
      <c r="H196" s="5" t="s">
        <v>9</v>
      </c>
      <c r="I196" s="11">
        <v>25</v>
      </c>
      <c r="J196" s="6">
        <v>50.89</v>
      </c>
      <c r="K196" s="6">
        <f t="shared" si="7"/>
        <v>1272.25</v>
      </c>
    </row>
    <row r="197" spans="1:11">
      <c r="A197" s="43"/>
      <c r="B197" s="44"/>
      <c r="C197" s="24" t="s">
        <v>296</v>
      </c>
      <c r="D197" s="32" t="s">
        <v>482</v>
      </c>
      <c r="E197" s="47" t="s">
        <v>211</v>
      </c>
      <c r="F197" s="38"/>
      <c r="G197" s="36"/>
      <c r="H197" s="5" t="s">
        <v>9</v>
      </c>
      <c r="I197" s="11">
        <v>71</v>
      </c>
      <c r="J197" s="6">
        <v>53.1</v>
      </c>
      <c r="K197" s="6">
        <f t="shared" si="7"/>
        <v>3770.1</v>
      </c>
    </row>
    <row r="198" spans="1:11">
      <c r="A198" s="43"/>
      <c r="B198" s="44"/>
      <c r="C198" s="24" t="s">
        <v>296</v>
      </c>
      <c r="D198" s="32" t="s">
        <v>483</v>
      </c>
      <c r="E198" s="47" t="s">
        <v>212</v>
      </c>
      <c r="F198" s="38"/>
      <c r="G198" s="36"/>
      <c r="H198" s="5" t="s">
        <v>9</v>
      </c>
      <c r="I198" s="11">
        <v>12</v>
      </c>
      <c r="J198" s="6">
        <v>41.2</v>
      </c>
      <c r="K198" s="6">
        <f t="shared" si="7"/>
        <v>494.40000000000003</v>
      </c>
    </row>
    <row r="199" spans="1:11">
      <c r="A199" s="43"/>
      <c r="B199" s="44"/>
      <c r="C199" s="24" t="s">
        <v>296</v>
      </c>
      <c r="D199" s="32" t="s">
        <v>484</v>
      </c>
      <c r="E199" s="47" t="s">
        <v>213</v>
      </c>
      <c r="F199" s="38"/>
      <c r="G199" s="36"/>
      <c r="H199" s="5" t="s">
        <v>9</v>
      </c>
      <c r="I199" s="11">
        <v>20</v>
      </c>
      <c r="J199" s="6">
        <v>247.8</v>
      </c>
      <c r="K199" s="6">
        <f t="shared" si="7"/>
        <v>4956</v>
      </c>
    </row>
    <row r="200" spans="1:11">
      <c r="A200" s="43"/>
      <c r="B200" s="44"/>
      <c r="C200" s="24" t="s">
        <v>296</v>
      </c>
      <c r="D200" s="32" t="s">
        <v>485</v>
      </c>
      <c r="E200" s="47" t="s">
        <v>214</v>
      </c>
      <c r="F200" s="38"/>
      <c r="G200" s="36"/>
      <c r="H200" s="5" t="s">
        <v>9</v>
      </c>
      <c r="I200" s="11">
        <v>21</v>
      </c>
      <c r="J200" s="6">
        <v>133.63999999999999</v>
      </c>
      <c r="K200" s="6">
        <f t="shared" si="7"/>
        <v>2806.4399999999996</v>
      </c>
    </row>
    <row r="201" spans="1:11">
      <c r="A201" s="43"/>
      <c r="B201" s="44"/>
      <c r="C201" s="24" t="s">
        <v>296</v>
      </c>
      <c r="D201" s="32" t="s">
        <v>486</v>
      </c>
      <c r="E201" s="47" t="s">
        <v>215</v>
      </c>
      <c r="F201" s="38"/>
      <c r="G201" s="36"/>
      <c r="H201" s="5" t="s">
        <v>9</v>
      </c>
      <c r="I201" s="11">
        <v>10</v>
      </c>
      <c r="J201" s="6">
        <v>125</v>
      </c>
      <c r="K201" s="6">
        <f t="shared" si="7"/>
        <v>1250</v>
      </c>
    </row>
    <row r="202" spans="1:11">
      <c r="A202" s="43"/>
      <c r="B202" s="44"/>
      <c r="C202" s="24" t="s">
        <v>296</v>
      </c>
      <c r="D202" s="32" t="s">
        <v>487</v>
      </c>
      <c r="E202" s="47" t="s">
        <v>216</v>
      </c>
      <c r="F202" s="38"/>
      <c r="G202" s="36"/>
      <c r="H202" s="5" t="s">
        <v>9</v>
      </c>
      <c r="I202" s="11">
        <v>14</v>
      </c>
      <c r="J202" s="6">
        <v>70.8</v>
      </c>
      <c r="K202" s="6">
        <f t="shared" si="7"/>
        <v>991.19999999999993</v>
      </c>
    </row>
    <row r="203" spans="1:11">
      <c r="A203" s="43"/>
      <c r="B203" s="44"/>
      <c r="C203" s="24" t="s">
        <v>296</v>
      </c>
      <c r="D203" s="32" t="s">
        <v>488</v>
      </c>
      <c r="E203" s="47" t="s">
        <v>217</v>
      </c>
      <c r="F203" s="38"/>
      <c r="G203" s="36"/>
      <c r="H203" s="5" t="s">
        <v>9</v>
      </c>
      <c r="I203" s="11">
        <v>0</v>
      </c>
      <c r="J203" s="6">
        <v>115.64</v>
      </c>
      <c r="K203" s="6">
        <f t="shared" si="7"/>
        <v>0</v>
      </c>
    </row>
    <row r="204" spans="1:11">
      <c r="A204" s="43"/>
      <c r="B204" s="44"/>
      <c r="C204" s="24" t="s">
        <v>296</v>
      </c>
      <c r="D204" s="32" t="s">
        <v>489</v>
      </c>
      <c r="E204" s="47" t="s">
        <v>218</v>
      </c>
      <c r="F204" s="38"/>
      <c r="G204" s="36"/>
      <c r="H204" s="5" t="s">
        <v>9</v>
      </c>
      <c r="I204" s="11">
        <v>0</v>
      </c>
      <c r="J204" s="6">
        <v>18.88</v>
      </c>
      <c r="K204" s="6">
        <f t="shared" si="7"/>
        <v>0</v>
      </c>
    </row>
    <row r="205" spans="1:11">
      <c r="A205" s="43"/>
      <c r="B205" s="44"/>
      <c r="C205" s="24" t="s">
        <v>296</v>
      </c>
      <c r="D205" s="32" t="s">
        <v>490</v>
      </c>
      <c r="E205" s="47" t="s">
        <v>219</v>
      </c>
      <c r="F205" s="38"/>
      <c r="G205" s="36"/>
      <c r="H205" s="5" t="s">
        <v>9</v>
      </c>
      <c r="I205" s="11">
        <v>0</v>
      </c>
      <c r="J205" s="6">
        <v>104</v>
      </c>
      <c r="K205" s="6">
        <f t="shared" si="7"/>
        <v>0</v>
      </c>
    </row>
    <row r="206" spans="1:11">
      <c r="A206" s="43"/>
      <c r="B206" s="44"/>
      <c r="C206" s="24" t="s">
        <v>296</v>
      </c>
      <c r="D206" s="32" t="s">
        <v>491</v>
      </c>
      <c r="E206" s="47" t="s">
        <v>220</v>
      </c>
      <c r="F206" s="38"/>
      <c r="G206" s="36"/>
      <c r="H206" s="5" t="s">
        <v>9</v>
      </c>
      <c r="I206" s="11">
        <v>3</v>
      </c>
      <c r="J206" s="6">
        <v>7</v>
      </c>
      <c r="K206" s="6">
        <f t="shared" si="7"/>
        <v>21</v>
      </c>
    </row>
    <row r="207" spans="1:11">
      <c r="A207" s="43"/>
      <c r="B207" s="44"/>
      <c r="C207" s="24" t="s">
        <v>296</v>
      </c>
      <c r="D207" s="32" t="s">
        <v>492</v>
      </c>
      <c r="E207" s="47" t="s">
        <v>221</v>
      </c>
      <c r="F207" s="38"/>
      <c r="G207" s="36"/>
      <c r="H207" s="5" t="s">
        <v>9</v>
      </c>
      <c r="I207" s="11">
        <v>391</v>
      </c>
      <c r="J207" s="6">
        <v>19.82</v>
      </c>
      <c r="K207" s="6">
        <f t="shared" si="7"/>
        <v>7749.62</v>
      </c>
    </row>
    <row r="208" spans="1:11">
      <c r="A208" s="43"/>
      <c r="B208" s="44"/>
      <c r="C208" s="24" t="s">
        <v>296</v>
      </c>
      <c r="D208" s="32" t="s">
        <v>493</v>
      </c>
      <c r="E208" s="47" t="s">
        <v>222</v>
      </c>
      <c r="F208" s="38"/>
      <c r="G208" s="36"/>
      <c r="H208" s="5" t="s">
        <v>9</v>
      </c>
      <c r="I208" s="11">
        <v>63</v>
      </c>
      <c r="J208" s="6">
        <v>14.75</v>
      </c>
      <c r="K208" s="6">
        <f t="shared" si="7"/>
        <v>929.25</v>
      </c>
    </row>
    <row r="209" spans="1:11">
      <c r="A209" s="43"/>
      <c r="B209" s="44"/>
      <c r="C209" s="24" t="s">
        <v>296</v>
      </c>
      <c r="D209" s="32" t="s">
        <v>494</v>
      </c>
      <c r="E209" s="47" t="s">
        <v>223</v>
      </c>
      <c r="F209" s="38"/>
      <c r="G209" s="36"/>
      <c r="H209" s="5" t="s">
        <v>9</v>
      </c>
      <c r="I209" s="11">
        <v>21</v>
      </c>
      <c r="J209" s="6">
        <v>14.75</v>
      </c>
      <c r="K209" s="6">
        <f t="shared" si="7"/>
        <v>309.75</v>
      </c>
    </row>
    <row r="210" spans="1:11">
      <c r="A210" s="43"/>
      <c r="B210" s="44"/>
      <c r="C210" s="24" t="s">
        <v>296</v>
      </c>
      <c r="D210" s="32" t="s">
        <v>495</v>
      </c>
      <c r="E210" s="47" t="s">
        <v>224</v>
      </c>
      <c r="F210" s="38"/>
      <c r="G210" s="36"/>
      <c r="H210" s="5" t="s">
        <v>9</v>
      </c>
      <c r="I210" s="11">
        <v>0</v>
      </c>
      <c r="J210" s="6">
        <v>19.82</v>
      </c>
      <c r="K210" s="6">
        <f t="shared" si="7"/>
        <v>0</v>
      </c>
    </row>
    <row r="211" spans="1:11">
      <c r="A211" s="43"/>
      <c r="B211" s="44"/>
      <c r="C211" s="24" t="s">
        <v>296</v>
      </c>
      <c r="D211" s="32" t="s">
        <v>496</v>
      </c>
      <c r="E211" s="47" t="s">
        <v>225</v>
      </c>
      <c r="F211" s="38"/>
      <c r="G211" s="36"/>
      <c r="H211" s="5" t="s">
        <v>9</v>
      </c>
      <c r="I211" s="11">
        <v>2</v>
      </c>
      <c r="J211" s="6">
        <v>1856.25</v>
      </c>
      <c r="K211" s="6">
        <f t="shared" si="7"/>
        <v>3712.5</v>
      </c>
    </row>
    <row r="212" spans="1:11">
      <c r="A212" s="43"/>
      <c r="B212" s="44"/>
      <c r="C212" s="24" t="s">
        <v>296</v>
      </c>
      <c r="D212" s="32" t="s">
        <v>497</v>
      </c>
      <c r="E212" s="47" t="s">
        <v>226</v>
      </c>
      <c r="F212" s="38"/>
      <c r="G212" s="36"/>
      <c r="H212" s="5" t="s">
        <v>9</v>
      </c>
      <c r="I212" s="11">
        <v>6</v>
      </c>
      <c r="J212" s="6">
        <v>90.74</v>
      </c>
      <c r="K212" s="6">
        <f t="shared" si="7"/>
        <v>544.43999999999994</v>
      </c>
    </row>
    <row r="213" spans="1:11">
      <c r="A213" s="43"/>
      <c r="B213" s="44"/>
      <c r="C213" s="24" t="s">
        <v>296</v>
      </c>
      <c r="D213" s="32" t="s">
        <v>498</v>
      </c>
      <c r="E213" s="47" t="s">
        <v>227</v>
      </c>
      <c r="F213" s="38"/>
      <c r="G213" s="36"/>
      <c r="H213" s="5" t="s">
        <v>9</v>
      </c>
      <c r="I213" s="11">
        <v>1</v>
      </c>
      <c r="J213" s="6">
        <v>265.5</v>
      </c>
      <c r="K213" s="6">
        <f t="shared" ref="K213:K216" si="8">+I213*J213</f>
        <v>265.5</v>
      </c>
    </row>
    <row r="214" spans="1:11">
      <c r="A214" s="43"/>
      <c r="B214" s="44"/>
      <c r="C214" s="24" t="s">
        <v>296</v>
      </c>
      <c r="D214" s="32" t="s">
        <v>499</v>
      </c>
      <c r="E214" s="47" t="s">
        <v>228</v>
      </c>
      <c r="F214" s="38"/>
      <c r="G214" s="36"/>
      <c r="H214" s="5" t="s">
        <v>9</v>
      </c>
      <c r="I214" s="11">
        <v>0</v>
      </c>
      <c r="J214" s="6">
        <v>37.99</v>
      </c>
      <c r="K214" s="6">
        <f t="shared" si="8"/>
        <v>0</v>
      </c>
    </row>
    <row r="215" spans="1:11">
      <c r="A215" s="43"/>
      <c r="B215" s="44"/>
      <c r="C215" s="24" t="s">
        <v>296</v>
      </c>
      <c r="D215" s="32" t="s">
        <v>500</v>
      </c>
      <c r="E215" s="47" t="s">
        <v>229</v>
      </c>
      <c r="F215" s="38"/>
      <c r="G215" s="36"/>
      <c r="H215" s="5" t="s">
        <v>9</v>
      </c>
      <c r="I215" s="11">
        <v>22</v>
      </c>
      <c r="J215" s="6">
        <v>70</v>
      </c>
      <c r="K215" s="6">
        <f t="shared" si="8"/>
        <v>1540</v>
      </c>
    </row>
    <row r="216" spans="1:11">
      <c r="A216" s="43"/>
      <c r="B216" s="44"/>
      <c r="C216" s="24" t="s">
        <v>296</v>
      </c>
      <c r="D216" s="32" t="s">
        <v>501</v>
      </c>
      <c r="E216" s="47" t="s">
        <v>230</v>
      </c>
      <c r="F216" s="38"/>
      <c r="G216" s="36"/>
      <c r="H216" s="5" t="s">
        <v>9</v>
      </c>
      <c r="I216" s="11">
        <v>2</v>
      </c>
      <c r="J216" s="6">
        <v>70</v>
      </c>
      <c r="K216" s="6">
        <f t="shared" si="8"/>
        <v>140</v>
      </c>
    </row>
    <row r="217" spans="1:11">
      <c r="A217" s="45"/>
      <c r="B217" s="46"/>
      <c r="C217" s="22"/>
      <c r="D217" s="33"/>
      <c r="E217" s="48" t="s">
        <v>10</v>
      </c>
      <c r="F217" s="38"/>
      <c r="G217" s="36"/>
      <c r="H217" s="7">
        <v>69</v>
      </c>
      <c r="I217" s="12">
        <f>SUM(I148:I216)</f>
        <v>5093</v>
      </c>
      <c r="J217" s="8">
        <v>5749.56</v>
      </c>
      <c r="K217" s="8">
        <f>+K216+K215+K214+K213+K212+K211+K210+K209+K208+K207+K206+K205+K204+K203+K202+K201+K200+K199+K198+K197+K196+K195+K194+K193+K192+K191+K190+K189+K188+K187+K186+K185+K184+K183+K182+K181+K180+K179+K178+K177+K176+K175+K174+K173+K172+K171+K170+K169+K168+K167+K166+K165+K164+K163+K162+K161+K160+K159+K158+K157+K156+K155+K154+K153+K152+K151+K150+K149+K148</f>
        <v>113139.38000000002</v>
      </c>
    </row>
    <row r="218" spans="1:11">
      <c r="A218" s="41" t="s">
        <v>231</v>
      </c>
      <c r="B218" s="42"/>
      <c r="C218" s="24" t="s">
        <v>300</v>
      </c>
      <c r="D218" s="32" t="s">
        <v>502</v>
      </c>
      <c r="E218" s="47" t="s">
        <v>232</v>
      </c>
      <c r="F218" s="38"/>
      <c r="G218" s="36"/>
      <c r="H218" s="5" t="s">
        <v>9</v>
      </c>
      <c r="I218" s="11">
        <v>25</v>
      </c>
      <c r="J218" s="6">
        <v>1710.9</v>
      </c>
      <c r="K218" s="6">
        <f>+I218*J218</f>
        <v>42772.5</v>
      </c>
    </row>
    <row r="219" spans="1:11">
      <c r="A219" s="43"/>
      <c r="B219" s="44"/>
      <c r="C219" s="24" t="s">
        <v>300</v>
      </c>
      <c r="D219" s="32" t="s">
        <v>503</v>
      </c>
      <c r="E219" s="47" t="s">
        <v>233</v>
      </c>
      <c r="F219" s="38"/>
      <c r="G219" s="36"/>
      <c r="H219" s="5" t="s">
        <v>9</v>
      </c>
      <c r="I219" s="11">
        <v>1</v>
      </c>
      <c r="J219" s="6">
        <v>222.5</v>
      </c>
      <c r="K219" s="6">
        <f t="shared" ref="K219:K268" si="9">+I219*J219</f>
        <v>222.5</v>
      </c>
    </row>
    <row r="220" spans="1:11">
      <c r="A220" s="43"/>
      <c r="B220" s="44"/>
      <c r="C220" s="24" t="s">
        <v>300</v>
      </c>
      <c r="D220" s="32" t="s">
        <v>504</v>
      </c>
      <c r="E220" s="47" t="s">
        <v>234</v>
      </c>
      <c r="F220" s="38"/>
      <c r="G220" s="36"/>
      <c r="H220" s="5" t="s">
        <v>9</v>
      </c>
      <c r="I220" s="11">
        <v>0</v>
      </c>
      <c r="J220" s="6">
        <v>484.11</v>
      </c>
      <c r="K220" s="6">
        <f t="shared" si="9"/>
        <v>0</v>
      </c>
    </row>
    <row r="221" spans="1:11">
      <c r="A221" s="43"/>
      <c r="B221" s="44"/>
      <c r="C221" s="24" t="s">
        <v>300</v>
      </c>
      <c r="D221" s="32" t="s">
        <v>505</v>
      </c>
      <c r="E221" s="47" t="s">
        <v>235</v>
      </c>
      <c r="F221" s="38"/>
      <c r="G221" s="36"/>
      <c r="H221" s="5" t="s">
        <v>9</v>
      </c>
      <c r="I221" s="11">
        <v>0</v>
      </c>
      <c r="J221" s="6">
        <v>484.11</v>
      </c>
      <c r="K221" s="6">
        <f t="shared" si="9"/>
        <v>0</v>
      </c>
    </row>
    <row r="222" spans="1:11">
      <c r="A222" s="43"/>
      <c r="B222" s="44"/>
      <c r="C222" s="24" t="s">
        <v>300</v>
      </c>
      <c r="D222" s="32" t="s">
        <v>506</v>
      </c>
      <c r="E222" s="47" t="s">
        <v>236</v>
      </c>
      <c r="F222" s="38"/>
      <c r="G222" s="36"/>
      <c r="H222" s="5" t="s">
        <v>9</v>
      </c>
      <c r="I222" s="11">
        <v>1</v>
      </c>
      <c r="J222" s="6">
        <v>725.12</v>
      </c>
      <c r="K222" s="6">
        <f t="shared" si="9"/>
        <v>725.12</v>
      </c>
    </row>
    <row r="223" spans="1:11">
      <c r="A223" s="43"/>
      <c r="B223" s="44"/>
      <c r="C223" s="24" t="s">
        <v>300</v>
      </c>
      <c r="D223" s="32" t="s">
        <v>507</v>
      </c>
      <c r="E223" s="47" t="s">
        <v>237</v>
      </c>
      <c r="F223" s="38"/>
      <c r="G223" s="36"/>
      <c r="H223" s="5" t="s">
        <v>9</v>
      </c>
      <c r="I223" s="11">
        <v>8</v>
      </c>
      <c r="J223" s="6">
        <v>1101.0999999999999</v>
      </c>
      <c r="K223" s="6">
        <f t="shared" si="9"/>
        <v>8808.7999999999993</v>
      </c>
    </row>
    <row r="224" spans="1:11">
      <c r="A224" s="43"/>
      <c r="B224" s="44"/>
      <c r="C224" s="24" t="s">
        <v>300</v>
      </c>
      <c r="D224" s="32" t="s">
        <v>508</v>
      </c>
      <c r="E224" s="47" t="s">
        <v>238</v>
      </c>
      <c r="F224" s="38"/>
      <c r="G224" s="36"/>
      <c r="H224" s="5" t="s">
        <v>9</v>
      </c>
      <c r="I224" s="11">
        <v>6</v>
      </c>
      <c r="J224" s="6">
        <v>1101.0999999999999</v>
      </c>
      <c r="K224" s="6">
        <f t="shared" si="9"/>
        <v>6606.5999999999995</v>
      </c>
    </row>
    <row r="225" spans="1:11">
      <c r="A225" s="43"/>
      <c r="B225" s="44"/>
      <c r="C225" s="24" t="s">
        <v>300</v>
      </c>
      <c r="D225" s="32" t="s">
        <v>509</v>
      </c>
      <c r="E225" s="47" t="s">
        <v>239</v>
      </c>
      <c r="F225" s="38"/>
      <c r="G225" s="36"/>
      <c r="H225" s="5" t="s">
        <v>9</v>
      </c>
      <c r="I225" s="11">
        <v>7</v>
      </c>
      <c r="J225" s="6">
        <v>1101.0999999999999</v>
      </c>
      <c r="K225" s="6">
        <f t="shared" si="9"/>
        <v>7707.6999999999989</v>
      </c>
    </row>
    <row r="226" spans="1:11">
      <c r="A226" s="43"/>
      <c r="B226" s="44"/>
      <c r="C226" s="24" t="s">
        <v>300</v>
      </c>
      <c r="D226" s="32" t="s">
        <v>510</v>
      </c>
      <c r="E226" s="47" t="s">
        <v>240</v>
      </c>
      <c r="F226" s="38"/>
      <c r="G226" s="36"/>
      <c r="H226" s="5" t="s">
        <v>9</v>
      </c>
      <c r="I226" s="11">
        <v>4</v>
      </c>
      <c r="J226" s="6">
        <v>424.8</v>
      </c>
      <c r="K226" s="6">
        <f t="shared" si="9"/>
        <v>1699.2</v>
      </c>
    </row>
    <row r="227" spans="1:11">
      <c r="A227" s="43"/>
      <c r="B227" s="44"/>
      <c r="C227" s="24" t="s">
        <v>300</v>
      </c>
      <c r="D227" s="32" t="s">
        <v>511</v>
      </c>
      <c r="E227" s="47" t="s">
        <v>241</v>
      </c>
      <c r="F227" s="38"/>
      <c r="G227" s="36"/>
      <c r="H227" s="5" t="s">
        <v>9</v>
      </c>
      <c r="I227" s="11">
        <v>9</v>
      </c>
      <c r="J227" s="6">
        <v>3442.26</v>
      </c>
      <c r="K227" s="6">
        <f t="shared" si="9"/>
        <v>30980.340000000004</v>
      </c>
    </row>
    <row r="228" spans="1:11">
      <c r="A228" s="43"/>
      <c r="B228" s="44"/>
      <c r="C228" s="24" t="s">
        <v>300</v>
      </c>
      <c r="D228" s="32" t="s">
        <v>512</v>
      </c>
      <c r="E228" s="47" t="s">
        <v>242</v>
      </c>
      <c r="F228" s="38"/>
      <c r="G228" s="36"/>
      <c r="H228" s="5" t="s">
        <v>9</v>
      </c>
      <c r="I228" s="11">
        <v>9</v>
      </c>
      <c r="J228" s="6">
        <v>3442.26</v>
      </c>
      <c r="K228" s="6">
        <f t="shared" si="9"/>
        <v>30980.340000000004</v>
      </c>
    </row>
    <row r="229" spans="1:11">
      <c r="A229" s="43"/>
      <c r="B229" s="44"/>
      <c r="C229" s="24" t="s">
        <v>300</v>
      </c>
      <c r="D229" s="32" t="s">
        <v>513</v>
      </c>
      <c r="E229" s="47" t="s">
        <v>243</v>
      </c>
      <c r="F229" s="38"/>
      <c r="G229" s="36"/>
      <c r="H229" s="5" t="s">
        <v>9</v>
      </c>
      <c r="I229" s="11">
        <v>10</v>
      </c>
      <c r="J229" s="6">
        <v>3442.26</v>
      </c>
      <c r="K229" s="6">
        <f t="shared" si="9"/>
        <v>34422.600000000006</v>
      </c>
    </row>
    <row r="230" spans="1:11">
      <c r="A230" s="43"/>
      <c r="B230" s="44"/>
      <c r="C230" s="24" t="s">
        <v>300</v>
      </c>
      <c r="D230" s="32" t="s">
        <v>514</v>
      </c>
      <c r="E230" s="47" t="s">
        <v>244</v>
      </c>
      <c r="F230" s="38"/>
      <c r="G230" s="36"/>
      <c r="H230" s="5" t="s">
        <v>9</v>
      </c>
      <c r="I230" s="11">
        <v>9</v>
      </c>
      <c r="J230" s="6">
        <v>3442.26</v>
      </c>
      <c r="K230" s="6">
        <f t="shared" si="9"/>
        <v>30980.340000000004</v>
      </c>
    </row>
    <row r="231" spans="1:11">
      <c r="A231" s="43"/>
      <c r="B231" s="44"/>
      <c r="C231" s="24" t="s">
        <v>300</v>
      </c>
      <c r="D231" s="32" t="s">
        <v>515</v>
      </c>
      <c r="E231" s="47" t="s">
        <v>245</v>
      </c>
      <c r="F231" s="38"/>
      <c r="G231" s="36"/>
      <c r="H231" s="5" t="s">
        <v>9</v>
      </c>
      <c r="I231" s="11">
        <v>9</v>
      </c>
      <c r="J231" s="6">
        <v>3442.26</v>
      </c>
      <c r="K231" s="6">
        <f t="shared" si="9"/>
        <v>30980.340000000004</v>
      </c>
    </row>
    <row r="232" spans="1:11">
      <c r="A232" s="43"/>
      <c r="B232" s="44"/>
      <c r="C232" s="24" t="s">
        <v>300</v>
      </c>
      <c r="D232" s="32" t="s">
        <v>516</v>
      </c>
      <c r="E232" s="47" t="s">
        <v>246</v>
      </c>
      <c r="F232" s="38"/>
      <c r="G232" s="36"/>
      <c r="H232" s="5" t="s">
        <v>9</v>
      </c>
      <c r="I232" s="11">
        <v>9</v>
      </c>
      <c r="J232" s="6">
        <v>3442.26</v>
      </c>
      <c r="K232" s="6">
        <f t="shared" si="9"/>
        <v>30980.340000000004</v>
      </c>
    </row>
    <row r="233" spans="1:11">
      <c r="A233" s="43"/>
      <c r="B233" s="44"/>
      <c r="C233" s="24" t="s">
        <v>300</v>
      </c>
      <c r="D233" s="32" t="s">
        <v>517</v>
      </c>
      <c r="E233" s="47" t="s">
        <v>247</v>
      </c>
      <c r="F233" s="38"/>
      <c r="G233" s="36"/>
      <c r="H233" s="5" t="s">
        <v>9</v>
      </c>
      <c r="I233" s="11">
        <v>40</v>
      </c>
      <c r="J233" s="6">
        <v>177</v>
      </c>
      <c r="K233" s="6">
        <f t="shared" si="9"/>
        <v>7080</v>
      </c>
    </row>
    <row r="234" spans="1:11">
      <c r="A234" s="43"/>
      <c r="B234" s="44"/>
      <c r="C234" s="24" t="s">
        <v>300</v>
      </c>
      <c r="D234" s="32" t="s">
        <v>518</v>
      </c>
      <c r="E234" s="47" t="s">
        <v>248</v>
      </c>
      <c r="F234" s="38"/>
      <c r="G234" s="36"/>
      <c r="H234" s="5" t="s">
        <v>9</v>
      </c>
      <c r="I234" s="11">
        <v>0</v>
      </c>
      <c r="J234" s="6">
        <v>867</v>
      </c>
      <c r="K234" s="6">
        <f t="shared" si="9"/>
        <v>0</v>
      </c>
    </row>
    <row r="235" spans="1:11">
      <c r="A235" s="43"/>
      <c r="B235" s="44"/>
      <c r="C235" s="24" t="s">
        <v>300</v>
      </c>
      <c r="D235" s="32" t="s">
        <v>519</v>
      </c>
      <c r="E235" s="47" t="s">
        <v>249</v>
      </c>
      <c r="F235" s="38"/>
      <c r="G235" s="36"/>
      <c r="H235" s="5" t="s">
        <v>9</v>
      </c>
      <c r="I235" s="11">
        <v>0</v>
      </c>
      <c r="J235" s="6">
        <v>4277.8999999999996</v>
      </c>
      <c r="K235" s="6">
        <f t="shared" si="9"/>
        <v>0</v>
      </c>
    </row>
    <row r="236" spans="1:11">
      <c r="A236" s="43"/>
      <c r="B236" s="44"/>
      <c r="C236" s="24" t="s">
        <v>300</v>
      </c>
      <c r="D236" s="32" t="s">
        <v>520</v>
      </c>
      <c r="E236" s="47" t="s">
        <v>250</v>
      </c>
      <c r="F236" s="38"/>
      <c r="G236" s="36"/>
      <c r="H236" s="5" t="s">
        <v>9</v>
      </c>
      <c r="I236" s="11">
        <v>3</v>
      </c>
      <c r="J236" s="6">
        <v>1735</v>
      </c>
      <c r="K236" s="6">
        <f t="shared" si="9"/>
        <v>5205</v>
      </c>
    </row>
    <row r="237" spans="1:11">
      <c r="A237" s="43"/>
      <c r="B237" s="44"/>
      <c r="C237" s="24" t="s">
        <v>300</v>
      </c>
      <c r="D237" s="32" t="s">
        <v>521</v>
      </c>
      <c r="E237" s="47" t="s">
        <v>251</v>
      </c>
      <c r="F237" s="38"/>
      <c r="G237" s="36"/>
      <c r="H237" s="5" t="s">
        <v>9</v>
      </c>
      <c r="I237" s="11">
        <v>1</v>
      </c>
      <c r="J237" s="6">
        <v>4277.8999999999996</v>
      </c>
      <c r="K237" s="6">
        <f t="shared" si="9"/>
        <v>4277.8999999999996</v>
      </c>
    </row>
    <row r="238" spans="1:11">
      <c r="A238" s="43"/>
      <c r="B238" s="44"/>
      <c r="C238" s="24" t="s">
        <v>300</v>
      </c>
      <c r="D238" s="32" t="s">
        <v>522</v>
      </c>
      <c r="E238" s="47" t="s">
        <v>252</v>
      </c>
      <c r="F238" s="38"/>
      <c r="G238" s="36"/>
      <c r="H238" s="5" t="s">
        <v>9</v>
      </c>
      <c r="I238" s="11">
        <v>13</v>
      </c>
      <c r="J238" s="6">
        <v>2124</v>
      </c>
      <c r="K238" s="6">
        <f t="shared" si="9"/>
        <v>27612</v>
      </c>
    </row>
    <row r="239" spans="1:11">
      <c r="A239" s="43"/>
      <c r="B239" s="44"/>
      <c r="C239" s="24" t="s">
        <v>300</v>
      </c>
      <c r="D239" s="32" t="s">
        <v>523</v>
      </c>
      <c r="E239" s="47" t="s">
        <v>253</v>
      </c>
      <c r="F239" s="38"/>
      <c r="G239" s="36"/>
      <c r="H239" s="5" t="s">
        <v>9</v>
      </c>
      <c r="I239" s="11">
        <v>1</v>
      </c>
      <c r="J239" s="6">
        <v>3089.39</v>
      </c>
      <c r="K239" s="6">
        <f t="shared" si="9"/>
        <v>3089.39</v>
      </c>
    </row>
    <row r="240" spans="1:11">
      <c r="A240" s="43"/>
      <c r="B240" s="44"/>
      <c r="C240" s="24" t="s">
        <v>300</v>
      </c>
      <c r="D240" s="32" t="s">
        <v>524</v>
      </c>
      <c r="E240" s="47" t="s">
        <v>254</v>
      </c>
      <c r="F240" s="38"/>
      <c r="G240" s="36"/>
      <c r="H240" s="5" t="s">
        <v>9</v>
      </c>
      <c r="I240" s="11">
        <v>1</v>
      </c>
      <c r="J240" s="6">
        <v>8437.49</v>
      </c>
      <c r="K240" s="6">
        <f t="shared" si="9"/>
        <v>8437.49</v>
      </c>
    </row>
    <row r="241" spans="1:11">
      <c r="A241" s="43"/>
      <c r="B241" s="44"/>
      <c r="C241" s="24" t="s">
        <v>300</v>
      </c>
      <c r="D241" s="32" t="s">
        <v>525</v>
      </c>
      <c r="E241" s="47" t="s">
        <v>255</v>
      </c>
      <c r="F241" s="38"/>
      <c r="G241" s="36"/>
      <c r="H241" s="5" t="s">
        <v>9</v>
      </c>
      <c r="I241" s="11">
        <v>7</v>
      </c>
      <c r="J241" s="6">
        <v>8437.49</v>
      </c>
      <c r="K241" s="6">
        <f t="shared" si="9"/>
        <v>59062.43</v>
      </c>
    </row>
    <row r="242" spans="1:11">
      <c r="A242" s="43"/>
      <c r="B242" s="44"/>
      <c r="C242" s="24" t="s">
        <v>300</v>
      </c>
      <c r="D242" s="32" t="s">
        <v>526</v>
      </c>
      <c r="E242" s="47" t="s">
        <v>256</v>
      </c>
      <c r="F242" s="38"/>
      <c r="G242" s="36"/>
      <c r="H242" s="5" t="s">
        <v>9</v>
      </c>
      <c r="I242" s="11">
        <v>5</v>
      </c>
      <c r="J242" s="6">
        <v>8437.49</v>
      </c>
      <c r="K242" s="6">
        <f t="shared" si="9"/>
        <v>42187.45</v>
      </c>
    </row>
    <row r="243" spans="1:11">
      <c r="A243" s="43"/>
      <c r="B243" s="44"/>
      <c r="C243" s="24" t="s">
        <v>300</v>
      </c>
      <c r="D243" s="32" t="s">
        <v>527</v>
      </c>
      <c r="E243" s="47" t="s">
        <v>257</v>
      </c>
      <c r="F243" s="38"/>
      <c r="G243" s="36"/>
      <c r="H243" s="5" t="s">
        <v>9</v>
      </c>
      <c r="I243" s="11">
        <v>0</v>
      </c>
      <c r="J243" s="6">
        <v>8437.49</v>
      </c>
      <c r="K243" s="6">
        <f t="shared" si="9"/>
        <v>0</v>
      </c>
    </row>
    <row r="244" spans="1:11">
      <c r="A244" s="43"/>
      <c r="B244" s="44"/>
      <c r="C244" s="24" t="s">
        <v>300</v>
      </c>
      <c r="D244" s="32" t="s">
        <v>528</v>
      </c>
      <c r="E244" s="47" t="s">
        <v>258</v>
      </c>
      <c r="F244" s="38"/>
      <c r="G244" s="36"/>
      <c r="H244" s="5" t="s">
        <v>9</v>
      </c>
      <c r="I244" s="11">
        <v>0</v>
      </c>
      <c r="J244" s="6">
        <v>4797.88</v>
      </c>
      <c r="K244" s="6">
        <f t="shared" si="9"/>
        <v>0</v>
      </c>
    </row>
    <row r="245" spans="1:11">
      <c r="A245" s="43"/>
      <c r="B245" s="44"/>
      <c r="C245" s="24" t="s">
        <v>300</v>
      </c>
      <c r="D245" s="32" t="s">
        <v>529</v>
      </c>
      <c r="E245" s="47" t="s">
        <v>259</v>
      </c>
      <c r="F245" s="38"/>
      <c r="G245" s="36"/>
      <c r="H245" s="5" t="s">
        <v>9</v>
      </c>
      <c r="I245" s="11">
        <v>1</v>
      </c>
      <c r="J245" s="6">
        <v>3681.6</v>
      </c>
      <c r="K245" s="6">
        <f t="shared" si="9"/>
        <v>3681.6</v>
      </c>
    </row>
    <row r="246" spans="1:11">
      <c r="A246" s="43"/>
      <c r="B246" s="44"/>
      <c r="C246" s="24" t="s">
        <v>300</v>
      </c>
      <c r="D246" s="32" t="s">
        <v>530</v>
      </c>
      <c r="E246" s="47" t="s">
        <v>260</v>
      </c>
      <c r="F246" s="38"/>
      <c r="G246" s="36"/>
      <c r="H246" s="5" t="s">
        <v>9</v>
      </c>
      <c r="I246" s="11">
        <v>1</v>
      </c>
      <c r="J246" s="6">
        <v>5320.66</v>
      </c>
      <c r="K246" s="6">
        <f t="shared" si="9"/>
        <v>5320.66</v>
      </c>
    </row>
    <row r="247" spans="1:11">
      <c r="A247" s="43"/>
      <c r="B247" s="44"/>
      <c r="C247" s="24" t="s">
        <v>300</v>
      </c>
      <c r="D247" s="32" t="s">
        <v>531</v>
      </c>
      <c r="E247" s="47" t="s">
        <v>261</v>
      </c>
      <c r="F247" s="38"/>
      <c r="G247" s="36"/>
      <c r="H247" s="5" t="s">
        <v>9</v>
      </c>
      <c r="I247" s="11">
        <v>2</v>
      </c>
      <c r="J247" s="6">
        <v>5320.66</v>
      </c>
      <c r="K247" s="6">
        <f t="shared" si="9"/>
        <v>10641.32</v>
      </c>
    </row>
    <row r="248" spans="1:11">
      <c r="A248" s="43"/>
      <c r="B248" s="44"/>
      <c r="C248" s="24" t="s">
        <v>300</v>
      </c>
      <c r="D248" s="32" t="s">
        <v>532</v>
      </c>
      <c r="E248" s="47" t="s">
        <v>262</v>
      </c>
      <c r="F248" s="38"/>
      <c r="G248" s="36"/>
      <c r="H248" s="5" t="s">
        <v>9</v>
      </c>
      <c r="I248" s="11">
        <v>1</v>
      </c>
      <c r="J248" s="6">
        <v>5320.66</v>
      </c>
      <c r="K248" s="6">
        <f t="shared" si="9"/>
        <v>5320.66</v>
      </c>
    </row>
    <row r="249" spans="1:11">
      <c r="A249" s="43"/>
      <c r="B249" s="44"/>
      <c r="C249" s="24" t="s">
        <v>300</v>
      </c>
      <c r="D249" s="32" t="s">
        <v>533</v>
      </c>
      <c r="E249" s="47" t="s">
        <v>263</v>
      </c>
      <c r="F249" s="38"/>
      <c r="G249" s="36"/>
      <c r="H249" s="5" t="s">
        <v>9</v>
      </c>
      <c r="I249" s="11">
        <v>4</v>
      </c>
      <c r="J249" s="6">
        <v>4119.99</v>
      </c>
      <c r="K249" s="6">
        <f t="shared" si="9"/>
        <v>16479.96</v>
      </c>
    </row>
    <row r="250" spans="1:11">
      <c r="A250" s="43"/>
      <c r="B250" s="44"/>
      <c r="C250" s="24" t="s">
        <v>300</v>
      </c>
      <c r="D250" s="32" t="s">
        <v>534</v>
      </c>
      <c r="E250" s="47" t="s">
        <v>264</v>
      </c>
      <c r="F250" s="38"/>
      <c r="G250" s="36"/>
      <c r="H250" s="5" t="s">
        <v>9</v>
      </c>
      <c r="I250" s="11">
        <v>0</v>
      </c>
      <c r="J250" s="6">
        <v>4864.6000000000004</v>
      </c>
      <c r="K250" s="6">
        <f t="shared" si="9"/>
        <v>0</v>
      </c>
    </row>
    <row r="251" spans="1:11">
      <c r="A251" s="43"/>
      <c r="B251" s="44"/>
      <c r="C251" s="24" t="s">
        <v>300</v>
      </c>
      <c r="D251" s="32" t="s">
        <v>535</v>
      </c>
      <c r="E251" s="47" t="s">
        <v>265</v>
      </c>
      <c r="F251" s="38"/>
      <c r="G251" s="36"/>
      <c r="H251" s="5" t="s">
        <v>9</v>
      </c>
      <c r="I251" s="11">
        <v>0</v>
      </c>
      <c r="J251" s="6">
        <v>16751.16</v>
      </c>
      <c r="K251" s="6">
        <f t="shared" si="9"/>
        <v>0</v>
      </c>
    </row>
    <row r="252" spans="1:11">
      <c r="A252" s="43"/>
      <c r="B252" s="44"/>
      <c r="C252" s="24" t="s">
        <v>300</v>
      </c>
      <c r="D252" s="32" t="s">
        <v>536</v>
      </c>
      <c r="E252" s="47" t="s">
        <v>266</v>
      </c>
      <c r="F252" s="38"/>
      <c r="G252" s="36"/>
      <c r="H252" s="5" t="s">
        <v>9</v>
      </c>
      <c r="I252" s="11">
        <v>1</v>
      </c>
      <c r="J252" s="6">
        <v>16751.16</v>
      </c>
      <c r="K252" s="6">
        <f t="shared" si="9"/>
        <v>16751.16</v>
      </c>
    </row>
    <row r="253" spans="1:11">
      <c r="A253" s="43"/>
      <c r="B253" s="44"/>
      <c r="C253" s="24" t="s">
        <v>300</v>
      </c>
      <c r="D253" s="32" t="s">
        <v>537</v>
      </c>
      <c r="E253" s="47" t="s">
        <v>267</v>
      </c>
      <c r="F253" s="38"/>
      <c r="G253" s="36"/>
      <c r="H253" s="5" t="s">
        <v>9</v>
      </c>
      <c r="I253" s="11">
        <v>3</v>
      </c>
      <c r="J253" s="6">
        <v>9939.64</v>
      </c>
      <c r="K253" s="6">
        <f t="shared" si="9"/>
        <v>29818.92</v>
      </c>
    </row>
    <row r="254" spans="1:11">
      <c r="A254" s="43"/>
      <c r="B254" s="44"/>
      <c r="C254" s="24" t="s">
        <v>300</v>
      </c>
      <c r="D254" s="32" t="s">
        <v>538</v>
      </c>
      <c r="E254" s="47" t="s">
        <v>268</v>
      </c>
      <c r="F254" s="38"/>
      <c r="G254" s="36"/>
      <c r="H254" s="5" t="s">
        <v>9</v>
      </c>
      <c r="I254" s="11">
        <v>0</v>
      </c>
      <c r="J254" s="6">
        <v>16751.16</v>
      </c>
      <c r="K254" s="6">
        <f t="shared" si="9"/>
        <v>0</v>
      </c>
    </row>
    <row r="255" spans="1:11">
      <c r="A255" s="43"/>
      <c r="B255" s="44"/>
      <c r="C255" s="24" t="s">
        <v>300</v>
      </c>
      <c r="D255" s="32" t="s">
        <v>539</v>
      </c>
      <c r="E255" s="47" t="s">
        <v>269</v>
      </c>
      <c r="F255" s="38"/>
      <c r="G255" s="36"/>
      <c r="H255" s="5" t="s">
        <v>9</v>
      </c>
      <c r="I255" s="11">
        <v>21</v>
      </c>
      <c r="J255" s="6">
        <v>3861.7</v>
      </c>
      <c r="K255" s="6">
        <f t="shared" si="9"/>
        <v>81095.7</v>
      </c>
    </row>
    <row r="256" spans="1:11">
      <c r="A256" s="43"/>
      <c r="B256" s="44"/>
      <c r="C256" s="24" t="s">
        <v>300</v>
      </c>
      <c r="D256" s="32" t="s">
        <v>540</v>
      </c>
      <c r="E256" s="47" t="s">
        <v>270</v>
      </c>
      <c r="F256" s="38"/>
      <c r="G256" s="36"/>
      <c r="H256" s="5" t="s">
        <v>9</v>
      </c>
      <c r="I256" s="11">
        <v>24</v>
      </c>
      <c r="J256" s="6">
        <v>3861.7</v>
      </c>
      <c r="K256" s="6">
        <f t="shared" si="9"/>
        <v>92680.799999999988</v>
      </c>
    </row>
    <row r="257" spans="1:11">
      <c r="A257" s="43"/>
      <c r="B257" s="44"/>
      <c r="C257" s="24" t="s">
        <v>300</v>
      </c>
      <c r="D257" s="32" t="s">
        <v>541</v>
      </c>
      <c r="E257" s="47" t="s">
        <v>271</v>
      </c>
      <c r="F257" s="38"/>
      <c r="G257" s="36"/>
      <c r="H257" s="5" t="s">
        <v>9</v>
      </c>
      <c r="I257" s="11">
        <v>16</v>
      </c>
      <c r="J257" s="6">
        <v>3274.03</v>
      </c>
      <c r="K257" s="6">
        <f t="shared" si="9"/>
        <v>52384.480000000003</v>
      </c>
    </row>
    <row r="258" spans="1:11">
      <c r="A258" s="43"/>
      <c r="B258" s="44"/>
      <c r="C258" s="24" t="s">
        <v>300</v>
      </c>
      <c r="D258" s="32" t="s">
        <v>542</v>
      </c>
      <c r="E258" s="47" t="s">
        <v>272</v>
      </c>
      <c r="F258" s="38"/>
      <c r="G258" s="36"/>
      <c r="H258" s="5" t="s">
        <v>9</v>
      </c>
      <c r="I258" s="11">
        <v>24</v>
      </c>
      <c r="J258" s="6">
        <v>3861.7</v>
      </c>
      <c r="K258" s="6">
        <f t="shared" si="9"/>
        <v>92680.799999999988</v>
      </c>
    </row>
    <row r="259" spans="1:11">
      <c r="A259" s="43"/>
      <c r="B259" s="44"/>
      <c r="C259" s="24" t="s">
        <v>300</v>
      </c>
      <c r="D259" s="32" t="s">
        <v>543</v>
      </c>
      <c r="E259" s="47" t="s">
        <v>273</v>
      </c>
      <c r="F259" s="38"/>
      <c r="G259" s="36"/>
      <c r="H259" s="5" t="s">
        <v>9</v>
      </c>
      <c r="I259" s="11">
        <v>1</v>
      </c>
      <c r="J259" s="6">
        <v>3273.68</v>
      </c>
      <c r="K259" s="6">
        <f t="shared" si="9"/>
        <v>3273.68</v>
      </c>
    </row>
    <row r="260" spans="1:11">
      <c r="A260" s="43"/>
      <c r="B260" s="44"/>
      <c r="C260" s="24" t="s">
        <v>300</v>
      </c>
      <c r="D260" s="32" t="s">
        <v>544</v>
      </c>
      <c r="E260" s="47" t="s">
        <v>274</v>
      </c>
      <c r="F260" s="38"/>
      <c r="G260" s="36"/>
      <c r="H260" s="5" t="s">
        <v>9</v>
      </c>
      <c r="I260" s="11">
        <v>0</v>
      </c>
      <c r="J260" s="6">
        <v>3672.82</v>
      </c>
      <c r="K260" s="6">
        <f t="shared" si="9"/>
        <v>0</v>
      </c>
    </row>
    <row r="261" spans="1:11">
      <c r="A261" s="43"/>
      <c r="B261" s="44"/>
      <c r="C261" s="24" t="s">
        <v>300</v>
      </c>
      <c r="D261" s="32" t="s">
        <v>545</v>
      </c>
      <c r="E261" s="47" t="s">
        <v>275</v>
      </c>
      <c r="F261" s="38"/>
      <c r="G261" s="36"/>
      <c r="H261" s="5" t="s">
        <v>9</v>
      </c>
      <c r="I261" s="11">
        <v>13</v>
      </c>
      <c r="J261" s="6">
        <v>4755.7</v>
      </c>
      <c r="K261" s="6">
        <f t="shared" si="9"/>
        <v>61824.1</v>
      </c>
    </row>
    <row r="262" spans="1:11">
      <c r="A262" s="43"/>
      <c r="B262" s="44"/>
      <c r="C262" s="24" t="s">
        <v>300</v>
      </c>
      <c r="D262" s="32" t="s">
        <v>546</v>
      </c>
      <c r="E262" s="47" t="s">
        <v>276</v>
      </c>
      <c r="F262" s="38"/>
      <c r="G262" s="36"/>
      <c r="H262" s="5" t="s">
        <v>9</v>
      </c>
      <c r="I262" s="11">
        <v>1</v>
      </c>
      <c r="J262" s="6">
        <v>9939.64</v>
      </c>
      <c r="K262" s="6">
        <f t="shared" si="9"/>
        <v>9939.64</v>
      </c>
    </row>
    <row r="263" spans="1:11">
      <c r="A263" s="43"/>
      <c r="B263" s="44"/>
      <c r="C263" s="24" t="s">
        <v>300</v>
      </c>
      <c r="D263" s="32" t="s">
        <v>547</v>
      </c>
      <c r="E263" s="47" t="s">
        <v>277</v>
      </c>
      <c r="F263" s="38"/>
      <c r="G263" s="36"/>
      <c r="H263" s="5" t="s">
        <v>9</v>
      </c>
      <c r="I263" s="11">
        <v>3</v>
      </c>
      <c r="J263" s="6">
        <v>16751.560000000001</v>
      </c>
      <c r="K263" s="6">
        <f t="shared" si="9"/>
        <v>50254.680000000008</v>
      </c>
    </row>
    <row r="264" spans="1:11">
      <c r="A264" s="43"/>
      <c r="B264" s="44"/>
      <c r="C264" s="24" t="s">
        <v>300</v>
      </c>
      <c r="D264" s="32" t="s">
        <v>548</v>
      </c>
      <c r="E264" s="47" t="s">
        <v>278</v>
      </c>
      <c r="F264" s="38"/>
      <c r="G264" s="36"/>
      <c r="H264" s="5" t="s">
        <v>9</v>
      </c>
      <c r="I264" s="11">
        <v>4</v>
      </c>
      <c r="J264" s="6">
        <v>16751.560000000001</v>
      </c>
      <c r="K264" s="6">
        <f t="shared" si="9"/>
        <v>67006.240000000005</v>
      </c>
    </row>
    <row r="265" spans="1:11">
      <c r="A265" s="43"/>
      <c r="B265" s="44"/>
      <c r="C265" s="24" t="s">
        <v>300</v>
      </c>
      <c r="D265" s="32" t="s">
        <v>549</v>
      </c>
      <c r="E265" s="47" t="s">
        <v>279</v>
      </c>
      <c r="F265" s="38"/>
      <c r="G265" s="36"/>
      <c r="H265" s="5" t="s">
        <v>9</v>
      </c>
      <c r="I265" s="11">
        <v>4</v>
      </c>
      <c r="J265" s="6">
        <v>16751.560000000001</v>
      </c>
      <c r="K265" s="6">
        <f t="shared" si="9"/>
        <v>67006.240000000005</v>
      </c>
    </row>
    <row r="266" spans="1:11">
      <c r="A266" s="43"/>
      <c r="B266" s="44"/>
      <c r="C266" s="27" t="s">
        <v>300</v>
      </c>
      <c r="D266" s="32" t="s">
        <v>550</v>
      </c>
      <c r="E266" s="47" t="s">
        <v>280</v>
      </c>
      <c r="F266" s="38"/>
      <c r="G266" s="36"/>
      <c r="H266" s="5" t="s">
        <v>9</v>
      </c>
      <c r="I266" s="11">
        <v>1</v>
      </c>
      <c r="J266" s="6">
        <v>3089.29</v>
      </c>
      <c r="K266" s="6">
        <f t="shared" si="9"/>
        <v>3089.29</v>
      </c>
    </row>
    <row r="267" spans="1:11">
      <c r="A267" s="43"/>
      <c r="B267" s="44"/>
      <c r="C267" s="24" t="s">
        <v>300</v>
      </c>
      <c r="D267" s="32" t="s">
        <v>551</v>
      </c>
      <c r="E267" s="47" t="s">
        <v>281</v>
      </c>
      <c r="F267" s="38"/>
      <c r="G267" s="36"/>
      <c r="H267" s="5" t="s">
        <v>9</v>
      </c>
      <c r="I267" s="11">
        <v>6</v>
      </c>
      <c r="J267" s="6">
        <v>4013.67</v>
      </c>
      <c r="K267" s="6">
        <f t="shared" si="9"/>
        <v>24082.02</v>
      </c>
    </row>
    <row r="268" spans="1:11">
      <c r="A268" s="43"/>
      <c r="B268" s="44"/>
      <c r="C268" s="24" t="s">
        <v>300</v>
      </c>
      <c r="D268" s="32" t="s">
        <v>552</v>
      </c>
      <c r="E268" s="47" t="s">
        <v>282</v>
      </c>
      <c r="F268" s="38"/>
      <c r="G268" s="36"/>
      <c r="H268" s="5" t="s">
        <v>9</v>
      </c>
      <c r="I268" s="11">
        <v>0</v>
      </c>
      <c r="J268" s="6">
        <v>4797.88</v>
      </c>
      <c r="K268" s="6">
        <f t="shared" si="9"/>
        <v>0</v>
      </c>
    </row>
    <row r="269" spans="1:11">
      <c r="A269" s="45"/>
      <c r="B269" s="46"/>
      <c r="C269" s="22"/>
      <c r="D269" s="32"/>
      <c r="E269" s="48" t="s">
        <v>10</v>
      </c>
      <c r="F269" s="38"/>
      <c r="G269" s="36"/>
      <c r="H269" s="7">
        <v>51</v>
      </c>
      <c r="I269" s="12">
        <f>SUM(I218:I268)</f>
        <v>309</v>
      </c>
      <c r="J269" s="8">
        <v>270582.21000000002</v>
      </c>
      <c r="K269" s="8">
        <f>+K268+K267+K266+K265+K264+K263+K262+K261+K260+K259+K258+K257+K256+K255+K254+K253+K252+K251+K250+K249+K248+K247+K246+K245+K244+K243+K242+K241+K240+K239+K238+K237+K236+K235+K234+K233+K232+K231+K230+K229+K228+K227+K226+K225+K224+K223+K222+K221+K220+K219+K218</f>
        <v>1108150.33</v>
      </c>
    </row>
    <row r="270" spans="1:11">
      <c r="A270" s="41" t="s">
        <v>283</v>
      </c>
      <c r="B270" s="42"/>
      <c r="C270" s="28" t="s">
        <v>299</v>
      </c>
      <c r="D270" s="32" t="s">
        <v>553</v>
      </c>
      <c r="E270" s="47" t="s">
        <v>284</v>
      </c>
      <c r="F270" s="38"/>
      <c r="G270" s="36"/>
      <c r="H270" s="5" t="s">
        <v>9</v>
      </c>
      <c r="I270" s="11">
        <v>0</v>
      </c>
      <c r="J270" s="6">
        <v>33326.769999999997</v>
      </c>
      <c r="K270" s="6">
        <v>0</v>
      </c>
    </row>
    <row r="271" spans="1:11">
      <c r="A271" s="43"/>
      <c r="B271" s="44"/>
      <c r="C271" s="28" t="s">
        <v>299</v>
      </c>
      <c r="D271" s="32" t="s">
        <v>554</v>
      </c>
      <c r="E271" s="47" t="s">
        <v>285</v>
      </c>
      <c r="F271" s="38"/>
      <c r="G271" s="36"/>
      <c r="H271" s="5" t="s">
        <v>9</v>
      </c>
      <c r="I271" s="11">
        <v>2</v>
      </c>
      <c r="J271" s="6">
        <v>40828</v>
      </c>
      <c r="K271" s="6">
        <v>81656</v>
      </c>
    </row>
    <row r="272" spans="1:11">
      <c r="A272" s="43"/>
      <c r="B272" s="44"/>
      <c r="C272" s="28" t="s">
        <v>299</v>
      </c>
      <c r="D272" s="32" t="s">
        <v>555</v>
      </c>
      <c r="E272" s="47" t="s">
        <v>286</v>
      </c>
      <c r="F272" s="38"/>
      <c r="G272" s="36"/>
      <c r="H272" s="5" t="s">
        <v>9</v>
      </c>
      <c r="I272" s="11">
        <v>0</v>
      </c>
      <c r="J272" s="6">
        <v>76110</v>
      </c>
      <c r="K272" s="6">
        <v>0</v>
      </c>
    </row>
    <row r="273" spans="1:11">
      <c r="A273" s="45"/>
      <c r="B273" s="46"/>
      <c r="C273" s="29"/>
      <c r="D273" s="30"/>
      <c r="E273" s="48" t="s">
        <v>10</v>
      </c>
      <c r="F273" s="38"/>
      <c r="G273" s="36"/>
      <c r="H273" s="7">
        <v>3</v>
      </c>
      <c r="I273" s="12">
        <v>2</v>
      </c>
      <c r="J273" s="8">
        <v>150264.76999999999</v>
      </c>
      <c r="K273" s="8">
        <v>81656</v>
      </c>
    </row>
    <row r="274" spans="1:11">
      <c r="A274" s="35" t="s">
        <v>6</v>
      </c>
      <c r="B274" s="36"/>
      <c r="C274" s="2"/>
      <c r="D274" s="17"/>
      <c r="E274" s="37" t="s">
        <v>287</v>
      </c>
      <c r="F274" s="38"/>
      <c r="G274" s="36"/>
      <c r="H274" s="9" t="s">
        <v>287</v>
      </c>
      <c r="I274" s="14"/>
      <c r="J274" s="10" t="s">
        <v>287</v>
      </c>
      <c r="K274" s="10" t="s">
        <v>287</v>
      </c>
    </row>
    <row r="275" spans="1:11">
      <c r="A275" s="39" t="s">
        <v>288</v>
      </c>
      <c r="B275" s="36"/>
      <c r="C275" s="18"/>
      <c r="D275" s="18"/>
      <c r="E275" s="40" t="s">
        <v>287</v>
      </c>
      <c r="F275" s="38"/>
      <c r="G275" s="36"/>
      <c r="H275" s="7">
        <v>253</v>
      </c>
      <c r="I275" s="15"/>
      <c r="J275" s="8">
        <v>582484.24</v>
      </c>
      <c r="K275" s="8">
        <f>+K273+K269+K217+K147+K119+K115+K107+K90+K65+K36</f>
        <v>3476910.52</v>
      </c>
    </row>
    <row r="276" spans="1:11" ht="18.2" customHeight="1">
      <c r="C276" s="20" t="s">
        <v>556</v>
      </c>
      <c r="K276" s="19"/>
    </row>
    <row r="277" spans="1:11">
      <c r="C277" t="s">
        <v>557</v>
      </c>
    </row>
  </sheetData>
  <mergeCells count="288">
    <mergeCell ref="E21:G21"/>
    <mergeCell ref="E22:G22"/>
    <mergeCell ref="E23:G23"/>
    <mergeCell ref="B3:L3"/>
    <mergeCell ref="A6:B6"/>
    <mergeCell ref="E6:G6"/>
    <mergeCell ref="A7:B8"/>
    <mergeCell ref="E7:G7"/>
    <mergeCell ref="E8:G8"/>
    <mergeCell ref="E29:G29"/>
    <mergeCell ref="E30:G30"/>
    <mergeCell ref="E31:G31"/>
    <mergeCell ref="E32:G32"/>
    <mergeCell ref="E33:G33"/>
    <mergeCell ref="E24:G24"/>
    <mergeCell ref="E25:G25"/>
    <mergeCell ref="E26:G26"/>
    <mergeCell ref="E27:G27"/>
    <mergeCell ref="E28:G28"/>
    <mergeCell ref="A39:B42"/>
    <mergeCell ref="E39:G39"/>
    <mergeCell ref="E40:G40"/>
    <mergeCell ref="E41:G41"/>
    <mergeCell ref="E42:G42"/>
    <mergeCell ref="E34:G34"/>
    <mergeCell ref="E35:G35"/>
    <mergeCell ref="E36:G36"/>
    <mergeCell ref="A37:B38"/>
    <mergeCell ref="E37:G37"/>
    <mergeCell ref="E38:G38"/>
    <mergeCell ref="A9:B36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A43:B52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2:G52"/>
    <mergeCell ref="A53:B65"/>
    <mergeCell ref="E53:G53"/>
    <mergeCell ref="E54:G54"/>
    <mergeCell ref="E55:G55"/>
    <mergeCell ref="E56:G56"/>
    <mergeCell ref="E57:G57"/>
    <mergeCell ref="E58:G58"/>
    <mergeCell ref="E59:G59"/>
    <mergeCell ref="E60:G60"/>
    <mergeCell ref="E61:G61"/>
    <mergeCell ref="E62:G62"/>
    <mergeCell ref="E63:G63"/>
    <mergeCell ref="E64:G64"/>
    <mergeCell ref="E65:G65"/>
    <mergeCell ref="A66:B90"/>
    <mergeCell ref="E66:G66"/>
    <mergeCell ref="E67:G67"/>
    <mergeCell ref="E68:G68"/>
    <mergeCell ref="E69:G69"/>
    <mergeCell ref="E70:G70"/>
    <mergeCell ref="E71:G71"/>
    <mergeCell ref="E72:G72"/>
    <mergeCell ref="E73:G73"/>
    <mergeCell ref="E74:G74"/>
    <mergeCell ref="E75:G75"/>
    <mergeCell ref="E76:G76"/>
    <mergeCell ref="E77:G77"/>
    <mergeCell ref="E78:G78"/>
    <mergeCell ref="E79:G79"/>
    <mergeCell ref="E80:G80"/>
    <mergeCell ref="E103:G103"/>
    <mergeCell ref="E104:G104"/>
    <mergeCell ref="E105:G105"/>
    <mergeCell ref="E86:G86"/>
    <mergeCell ref="E87:G87"/>
    <mergeCell ref="E88:G88"/>
    <mergeCell ref="E89:G89"/>
    <mergeCell ref="E90:G90"/>
    <mergeCell ref="E81:G81"/>
    <mergeCell ref="E82:G82"/>
    <mergeCell ref="E83:G83"/>
    <mergeCell ref="E84:G84"/>
    <mergeCell ref="E85:G85"/>
    <mergeCell ref="E106:G106"/>
    <mergeCell ref="E107:G107"/>
    <mergeCell ref="A108:B115"/>
    <mergeCell ref="E108:G108"/>
    <mergeCell ref="E109:G109"/>
    <mergeCell ref="E110:G110"/>
    <mergeCell ref="E111:G111"/>
    <mergeCell ref="E112:G112"/>
    <mergeCell ref="E113:G113"/>
    <mergeCell ref="E114:G114"/>
    <mergeCell ref="E115:G115"/>
    <mergeCell ref="A91:B107"/>
    <mergeCell ref="E91:G91"/>
    <mergeCell ref="E92:G92"/>
    <mergeCell ref="E93:G93"/>
    <mergeCell ref="E94:G94"/>
    <mergeCell ref="E95:G95"/>
    <mergeCell ref="E96:G96"/>
    <mergeCell ref="E97:G97"/>
    <mergeCell ref="E98:G98"/>
    <mergeCell ref="E99:G99"/>
    <mergeCell ref="E100:G100"/>
    <mergeCell ref="E101:G101"/>
    <mergeCell ref="E102:G102"/>
    <mergeCell ref="E131:G131"/>
    <mergeCell ref="E132:G132"/>
    <mergeCell ref="E133:G133"/>
    <mergeCell ref="E134:G134"/>
    <mergeCell ref="A116:B119"/>
    <mergeCell ref="E116:G116"/>
    <mergeCell ref="E117:G117"/>
    <mergeCell ref="E118:G118"/>
    <mergeCell ref="E119:G119"/>
    <mergeCell ref="E122:G122"/>
    <mergeCell ref="E123:G123"/>
    <mergeCell ref="E124:G124"/>
    <mergeCell ref="E125:G125"/>
    <mergeCell ref="E126:G126"/>
    <mergeCell ref="E127:G127"/>
    <mergeCell ref="E128:G128"/>
    <mergeCell ref="E129:G129"/>
    <mergeCell ref="E130:G130"/>
    <mergeCell ref="E140:G140"/>
    <mergeCell ref="E141:G141"/>
    <mergeCell ref="E142:G142"/>
    <mergeCell ref="E143:G143"/>
    <mergeCell ref="E144:G144"/>
    <mergeCell ref="E135:G135"/>
    <mergeCell ref="E136:G136"/>
    <mergeCell ref="E137:G137"/>
    <mergeCell ref="E138:G138"/>
    <mergeCell ref="E139:G139"/>
    <mergeCell ref="E160:G160"/>
    <mergeCell ref="E161:G161"/>
    <mergeCell ref="E162:G162"/>
    <mergeCell ref="E163:G163"/>
    <mergeCell ref="E164:G164"/>
    <mergeCell ref="E145:G145"/>
    <mergeCell ref="E146:G146"/>
    <mergeCell ref="E147:G147"/>
    <mergeCell ref="A148:B217"/>
    <mergeCell ref="E148:G148"/>
    <mergeCell ref="E149:G149"/>
    <mergeCell ref="E150:G150"/>
    <mergeCell ref="E151:G151"/>
    <mergeCell ref="E152:G152"/>
    <mergeCell ref="E153:G153"/>
    <mergeCell ref="E154:G154"/>
    <mergeCell ref="E155:G155"/>
    <mergeCell ref="E156:G156"/>
    <mergeCell ref="E157:G157"/>
    <mergeCell ref="E158:G158"/>
    <mergeCell ref="E159:G159"/>
    <mergeCell ref="A120:B147"/>
    <mergeCell ref="E120:G120"/>
    <mergeCell ref="E121:G121"/>
    <mergeCell ref="E170:G170"/>
    <mergeCell ref="E171:G171"/>
    <mergeCell ref="E172:G172"/>
    <mergeCell ref="E173:G173"/>
    <mergeCell ref="E174:G174"/>
    <mergeCell ref="E165:G165"/>
    <mergeCell ref="E166:G166"/>
    <mergeCell ref="E167:G167"/>
    <mergeCell ref="E168:G168"/>
    <mergeCell ref="E169:G169"/>
    <mergeCell ref="E180:G180"/>
    <mergeCell ref="E181:G181"/>
    <mergeCell ref="E182:G182"/>
    <mergeCell ref="E183:G183"/>
    <mergeCell ref="E184:G184"/>
    <mergeCell ref="E175:G175"/>
    <mergeCell ref="E176:G176"/>
    <mergeCell ref="E177:G177"/>
    <mergeCell ref="E178:G178"/>
    <mergeCell ref="E179:G179"/>
    <mergeCell ref="E190:G190"/>
    <mergeCell ref="E191:G191"/>
    <mergeCell ref="E192:G192"/>
    <mergeCell ref="E193:G193"/>
    <mergeCell ref="E194:G194"/>
    <mergeCell ref="E185:G185"/>
    <mergeCell ref="E186:G186"/>
    <mergeCell ref="E187:G187"/>
    <mergeCell ref="E188:G188"/>
    <mergeCell ref="E189:G189"/>
    <mergeCell ref="E200:G200"/>
    <mergeCell ref="E201:G201"/>
    <mergeCell ref="E202:G202"/>
    <mergeCell ref="E203:G203"/>
    <mergeCell ref="E204:G204"/>
    <mergeCell ref="E195:G195"/>
    <mergeCell ref="E196:G196"/>
    <mergeCell ref="E197:G197"/>
    <mergeCell ref="E198:G198"/>
    <mergeCell ref="E199:G199"/>
    <mergeCell ref="E210:G210"/>
    <mergeCell ref="E211:G211"/>
    <mergeCell ref="E212:G212"/>
    <mergeCell ref="E213:G213"/>
    <mergeCell ref="E214:G214"/>
    <mergeCell ref="E205:G205"/>
    <mergeCell ref="E206:G206"/>
    <mergeCell ref="E207:G207"/>
    <mergeCell ref="E208:G208"/>
    <mergeCell ref="E209:G209"/>
    <mergeCell ref="E215:G215"/>
    <mergeCell ref="E216:G216"/>
    <mergeCell ref="E217:G217"/>
    <mergeCell ref="A218:B269"/>
    <mergeCell ref="E218:G218"/>
    <mergeCell ref="E219:G219"/>
    <mergeCell ref="E220:G220"/>
    <mergeCell ref="E221:G221"/>
    <mergeCell ref="E222:G222"/>
    <mergeCell ref="E223:G223"/>
    <mergeCell ref="E224:G224"/>
    <mergeCell ref="E225:G225"/>
    <mergeCell ref="E226:G226"/>
    <mergeCell ref="E227:G227"/>
    <mergeCell ref="E228:G228"/>
    <mergeCell ref="E229:G229"/>
    <mergeCell ref="E235:G235"/>
    <mergeCell ref="E236:G236"/>
    <mergeCell ref="E237:G237"/>
    <mergeCell ref="E238:G238"/>
    <mergeCell ref="E239:G239"/>
    <mergeCell ref="E230:G230"/>
    <mergeCell ref="E231:G231"/>
    <mergeCell ref="E232:G232"/>
    <mergeCell ref="E233:G233"/>
    <mergeCell ref="E234:G234"/>
    <mergeCell ref="E245:G245"/>
    <mergeCell ref="E246:G246"/>
    <mergeCell ref="E247:G247"/>
    <mergeCell ref="E248:G248"/>
    <mergeCell ref="E249:G249"/>
    <mergeCell ref="E240:G240"/>
    <mergeCell ref="E241:G241"/>
    <mergeCell ref="E242:G242"/>
    <mergeCell ref="E243:G243"/>
    <mergeCell ref="E244:G244"/>
    <mergeCell ref="E255:G255"/>
    <mergeCell ref="E256:G256"/>
    <mergeCell ref="E257:G257"/>
    <mergeCell ref="E258:G258"/>
    <mergeCell ref="E259:G259"/>
    <mergeCell ref="E250:G250"/>
    <mergeCell ref="E251:G251"/>
    <mergeCell ref="E252:G252"/>
    <mergeCell ref="E253:G253"/>
    <mergeCell ref="E254:G254"/>
    <mergeCell ref="E265:G265"/>
    <mergeCell ref="E266:G266"/>
    <mergeCell ref="E267:G267"/>
    <mergeCell ref="E268:G268"/>
    <mergeCell ref="E269:G269"/>
    <mergeCell ref="E260:G260"/>
    <mergeCell ref="E261:G261"/>
    <mergeCell ref="E262:G262"/>
    <mergeCell ref="E263:G263"/>
    <mergeCell ref="E264:G264"/>
    <mergeCell ref="A274:B274"/>
    <mergeCell ref="E274:G274"/>
    <mergeCell ref="A275:B275"/>
    <mergeCell ref="E275:G275"/>
    <mergeCell ref="A270:B273"/>
    <mergeCell ref="E270:G270"/>
    <mergeCell ref="E271:G271"/>
    <mergeCell ref="E272:G272"/>
    <mergeCell ref="E273:G273"/>
  </mergeCells>
  <pageMargins left="0.39369999999999999" right="0.39369999999999999" top="0.39369999999999999" bottom="0.85604999999999998" header="0.39369999999999999" footer="0.39369999999999999"/>
  <pageSetup scale="83" orientation="landscape" horizontalDpi="300" verticalDpi="300" r:id="rId1"/>
  <headerFooter alignWithMargins="0">
    <oddFooter>&amp;C&amp;"Arial,Regular"&amp;10 30/5/2018 &amp;R&amp;"Arial,Regular"&amp;10&amp;P 
&amp;"-,Regular"de 
&amp;"-,Regular"&amp;N</oddFooter>
  </headerFooter>
  <rowBreaks count="1" manualBreakCount="1">
    <brk id="37" max="16383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reporteProductos</vt:lpstr>
      <vt:lpstr>reporteProductos!Títulos_a_imprimir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Yasoris Rodriguez</dc:creator>
  <cp:lastModifiedBy>Jennifer Espinal</cp:lastModifiedBy>
  <dcterms:created xsi:type="dcterms:W3CDTF">2018-05-30T13:22:41Z</dcterms:created>
  <dcterms:modified xsi:type="dcterms:W3CDTF">2018-06-14T17:09:49Z</dcterms:modified>
</cp:coreProperties>
</file>